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最终版" sheetId="2" r:id="rId1"/>
  </sheets>
  <definedNames>
    <definedName name="_xlnm.Print_Area" localSheetId="0">最终版!$A$1:$S$100</definedName>
    <definedName name="_xlnm.Print_Titles" localSheetId="0">最终版!$1:$4</definedName>
  </definedNames>
  <calcPr calcId="144525"/>
</workbook>
</file>

<file path=xl/sharedStrings.xml><?xml version="1.0" encoding="utf-8"?>
<sst xmlns="http://schemas.openxmlformats.org/spreadsheetml/2006/main" count="245" uniqueCount="139">
  <si>
    <t>五年制高等职业教育机电一体化技术专业教学进程安排表</t>
  </si>
  <si>
    <t>课程类别</t>
  </si>
  <si>
    <t>序号</t>
  </si>
  <si>
    <t>课程名称</t>
  </si>
  <si>
    <t>课时及学分</t>
  </si>
  <si>
    <t>周课时及教学周安排</t>
  </si>
  <si>
    <t>考核方式</t>
  </si>
  <si>
    <t>课时</t>
  </si>
  <si>
    <t>学分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</si>
  <si>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</si>
  <si>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</si>
  <si>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</si>
  <si>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</si>
  <si>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</si>
  <si>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</si>
  <si>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</si>
  <si>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</si>
  <si>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</si>
  <si>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</si>
  <si>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考试</t>
  </si>
  <si>
    <t>考查</t>
  </si>
  <si>
    <t>15+3</t>
  </si>
  <si>
    <t>16+2</t>
  </si>
  <si>
    <t>11+7</t>
  </si>
  <si>
    <t>14+4</t>
  </si>
  <si>
    <t>7+11</t>
  </si>
  <si>
    <t>公共基础课程</t>
  </si>
  <si>
    <t>思想政治</t>
  </si>
  <si>
    <t xml:space="preserve">必修 </t>
  </si>
  <si>
    <r>
      <rPr>
        <sz val="9"/>
        <rFont val="宋体"/>
        <charset val="134"/>
      </rPr>
      <t>中国特色社会主义</t>
    </r>
    <r>
      <rPr>
        <vertAlign val="superscript"/>
        <sz val="9"/>
        <rFont val="宋体"/>
        <charset val="134"/>
      </rPr>
      <t>*</t>
    </r>
  </si>
  <si>
    <t>√</t>
  </si>
  <si>
    <t>心理健康与职业生涯</t>
  </si>
  <si>
    <t>哲学与人生</t>
  </si>
  <si>
    <t>职业道德与法治</t>
  </si>
  <si>
    <t>思想道德与法治</t>
  </si>
  <si>
    <t>毛泽东思想概论与中国特色社会主义理论体系概论</t>
  </si>
  <si>
    <t>中华优秀传统文化（专题讲座）</t>
  </si>
  <si>
    <t>总8</t>
  </si>
  <si>
    <t>形势与政策（专题讲座）</t>
  </si>
  <si>
    <t>限选</t>
  </si>
  <si>
    <t>党史、国史、改革开放史、社会主义发展史</t>
  </si>
  <si>
    <t>文化课</t>
  </si>
  <si>
    <t xml:space="preserve">必修课 </t>
  </si>
  <si>
    <t>语文</t>
  </si>
  <si>
    <t>数学</t>
  </si>
  <si>
    <t>英语</t>
  </si>
  <si>
    <t>信息技术（人工智能）</t>
  </si>
  <si>
    <t>体育与健康*</t>
  </si>
  <si>
    <t>艺术</t>
  </si>
  <si>
    <t>历史</t>
  </si>
  <si>
    <t>创业与就业教育</t>
  </si>
  <si>
    <t>劳动教育*</t>
  </si>
  <si>
    <t>物理、化学、地理、职业健康与安全、环保教育</t>
  </si>
  <si>
    <t>小计</t>
  </si>
  <si>
    <t>专业(技能)课程</t>
  </si>
  <si>
    <t>专业(群)平台课程</t>
  </si>
  <si>
    <t>钳工技能训练</t>
  </si>
  <si>
    <t>2W</t>
  </si>
  <si>
    <t>电工技术基础</t>
  </si>
  <si>
    <t>电工工艺与技术训练</t>
  </si>
  <si>
    <t>2W（初）</t>
  </si>
  <si>
    <t>电子技术基础</t>
  </si>
  <si>
    <t>电子装接工艺与技术训练</t>
  </si>
  <si>
    <t>机电设备电气控制技术基础</t>
  </si>
  <si>
    <t>PLC编程及应用技术</t>
  </si>
  <si>
    <t>3W</t>
  </si>
  <si>
    <t>常用电机控制与调速技术</t>
  </si>
  <si>
    <t>传感与检测技术</t>
  </si>
  <si>
    <t>气动与液压技术</t>
  </si>
  <si>
    <t>单片机应用技术</t>
  </si>
  <si>
    <t>专业核心课程</t>
  </si>
  <si>
    <t>机械制图及CAD技术基础</t>
  </si>
  <si>
    <t>机械零件测绘技术</t>
  </si>
  <si>
    <t>1W</t>
  </si>
  <si>
    <t>机械制造技术基础</t>
  </si>
  <si>
    <t>机械加工技术训练</t>
  </si>
  <si>
    <t>电力拖动技术训练</t>
  </si>
  <si>
    <t>机电一体化技术基础</t>
  </si>
  <si>
    <t>机电设备管理和维护技术基础</t>
  </si>
  <si>
    <t>质量管理与控制技术基础</t>
  </si>
  <si>
    <t>机电设备装调技术基础</t>
  </si>
  <si>
    <t>机电设备装调技术训练</t>
  </si>
  <si>
    <t>毕业设计</t>
  </si>
  <si>
    <t>6W</t>
  </si>
  <si>
    <t>顶岗实习(含毕业教育)</t>
  </si>
  <si>
    <t>18W</t>
  </si>
  <si>
    <t xml:space="preserve">专业（技能）实训课程
</t>
  </si>
  <si>
    <t>机电设备电气安装与调试技术</t>
  </si>
  <si>
    <t>电工中级工技能训练与考级
（或1+X相当等级）</t>
  </si>
  <si>
    <t>电气制图及ＣＡＤ技术</t>
  </si>
  <si>
    <t>电工高级工技能训练与考级
（或1+X相当等级）</t>
  </si>
  <si>
    <t>5W</t>
  </si>
  <si>
    <t>任选课程</t>
  </si>
  <si>
    <t>公共选修类</t>
  </si>
  <si>
    <t>工匠精神</t>
  </si>
  <si>
    <t>应用文写作</t>
  </si>
  <si>
    <t>公共礼仪</t>
  </si>
  <si>
    <t>德语</t>
  </si>
  <si>
    <t>中国历史概论</t>
  </si>
  <si>
    <t>世界文明史</t>
  </si>
  <si>
    <t>中国名著欣赏</t>
  </si>
  <si>
    <t>外国名著欣赏</t>
  </si>
  <si>
    <t>普通话口语交际</t>
  </si>
  <si>
    <t>公共关系理论与技巧</t>
  </si>
  <si>
    <t>书法</t>
  </si>
  <si>
    <t>音乐欣赏</t>
  </si>
  <si>
    <t>演讲与口才</t>
  </si>
  <si>
    <t>安全教育</t>
  </si>
  <si>
    <t>礼仪规范教程</t>
  </si>
  <si>
    <t>美学基础</t>
  </si>
  <si>
    <t>专业选修类</t>
  </si>
  <si>
    <t>C语言程序设计基础</t>
  </si>
  <si>
    <t>C++语言程序设计基础</t>
  </si>
  <si>
    <t>安全用电</t>
  </si>
  <si>
    <t>VC语言程序设计基础</t>
  </si>
  <si>
    <t>先进制造技术</t>
  </si>
  <si>
    <t>计算机工业控制</t>
  </si>
  <si>
    <t>工业机器人离线编程</t>
  </si>
  <si>
    <t>机械手和机器人技术</t>
  </si>
  <si>
    <t>智能机器人操作训练</t>
  </si>
  <si>
    <t>组态监控及人机界面技术</t>
  </si>
  <si>
    <t>人工智能与Python语言</t>
  </si>
  <si>
    <t>数控加工</t>
  </si>
  <si>
    <t>计算机装配技术</t>
  </si>
  <si>
    <t>无线电装配技术</t>
  </si>
  <si>
    <t>变频器技术</t>
  </si>
  <si>
    <t>楼宇自动化控制技术</t>
  </si>
  <si>
    <t>工业自动生产线</t>
  </si>
  <si>
    <t>信号变换与处理技术</t>
  </si>
  <si>
    <t>工厂供配电系统</t>
  </si>
  <si>
    <t>多媒体与图形处理</t>
  </si>
  <si>
    <t>PLC编程与仿真</t>
  </si>
  <si>
    <t>自动生产线安装与调试</t>
  </si>
  <si>
    <t>CAD/CAM软件应用技术</t>
  </si>
  <si>
    <t>素质拓展课程</t>
  </si>
  <si>
    <t>入学教育及军训</t>
  </si>
  <si>
    <t>社会实践</t>
  </si>
  <si>
    <t>合计</t>
  </si>
  <si>
    <t>说明：带“*”课程，其中《中国特色社会主义》常规课堂教学30学时，另2学时由技能训练周补足；《体育与健康》贯穿9个学期，技能训练周的课时继续利用课余时间补足；《劳动教育》常规课堂教学15学时，另3学时由技能训练周补足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</si>
</sst>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6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9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" borderId="32" applyNumberFormat="0" applyAlignment="0" applyProtection="0">
      <alignment vertical="center"/>
    </xf>
    <xf numFmtId="0" fontId="25" fillId="2" borderId="33" applyNumberFormat="0" applyAlignment="0" applyProtection="0">
      <alignment vertical="center"/>
    </xf>
    <xf numFmtId="0" fontId="26" fillId="25" borderId="3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>
      <alignment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"/>
  <sheetViews>
    <sheetView tabSelected="1" view="pageBreakPreview" zoomScale="115" zoomScaleNormal="100" workbookViewId="0">
      <pane xSplit="19" ySplit="1" topLeftCell="U89" activePane="bottomRight" state="frozen"/>
      <selection/>
      <selection pane="topRight"/>
      <selection pane="bottomLeft"/>
      <selection pane="bottomRight" activeCell="G24" sqref="G24"/>
    </sheetView>
  </sheetViews>
  <sheetFormatPr defaultColWidth="9" defaultRowHeight="13.5"/>
  <cols>
    <col min="1" max="3" width="4.13333333333333" style="1" customWidth="1"/>
    <col min="4" max="4" width="4.25" style="1" customWidth="1"/>
    <col min="5" max="5" width="25" style="1" customWidth="1"/>
    <col min="6" max="6" width="6.73333333333333" style="1" customWidth="1"/>
    <col min="7" max="7" width="5.20833333333333" style="1" customWidth="1"/>
    <col min="8" max="8" width="5.325" style="1" customWidth="1"/>
    <col min="9" max="9" width="5.53333333333333" style="1" customWidth="1"/>
    <col min="10" max="10" width="4.99166666666667" style="1" customWidth="1"/>
    <col min="11" max="11" width="5.20833333333333" style="1" customWidth="1"/>
    <col min="12" max="12" width="5.98333333333333" style="1" customWidth="1"/>
    <col min="13" max="13" width="5.325" style="1" customWidth="1"/>
    <col min="14" max="15" width="5.75833333333333" style="1" customWidth="1"/>
    <col min="16" max="16" width="6.41666666666667" style="1" customWidth="1"/>
    <col min="17" max="17" width="5.63333333333333" style="1" customWidth="1"/>
    <col min="18" max="19" width="4.63333333333333" style="1" customWidth="1"/>
    <col min="20" max="16384" width="9" style="1"/>
  </cols>
  <sheetData>
    <row r="1" ht="19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3" t="s">
        <v>1</v>
      </c>
      <c r="B2" s="4"/>
      <c r="C2" s="4"/>
      <c r="D2" s="4" t="s">
        <v>2</v>
      </c>
      <c r="E2" s="4" t="s">
        <v>3</v>
      </c>
      <c r="F2" s="4" t="s">
        <v>4</v>
      </c>
      <c r="G2" s="4"/>
      <c r="H2" s="4" t="s">
        <v>5</v>
      </c>
      <c r="I2" s="4"/>
      <c r="J2" s="4"/>
      <c r="K2" s="4"/>
      <c r="L2" s="4"/>
      <c r="M2" s="4"/>
      <c r="N2" s="4"/>
      <c r="O2" s="4"/>
      <c r="P2" s="4"/>
      <c r="Q2" s="4"/>
      <c r="R2" s="4" t="s">
        <v>6</v>
      </c>
      <c r="S2" s="42"/>
    </row>
    <row r="3" spans="1:19">
      <c r="A3" s="5"/>
      <c r="B3" s="6"/>
      <c r="C3" s="6"/>
      <c r="D3" s="6"/>
      <c r="E3" s="6"/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43" t="s">
        <v>19</v>
      </c>
      <c r="S3" s="44" t="s">
        <v>20</v>
      </c>
    </row>
    <row r="4" spans="1:19">
      <c r="A4" s="5"/>
      <c r="B4" s="6"/>
      <c r="C4" s="6"/>
      <c r="D4" s="6"/>
      <c r="E4" s="6"/>
      <c r="F4" s="6"/>
      <c r="G4" s="6"/>
      <c r="H4" s="7" t="s">
        <v>21</v>
      </c>
      <c r="I4" s="7" t="s">
        <v>22</v>
      </c>
      <c r="J4" s="7" t="s">
        <v>22</v>
      </c>
      <c r="K4" s="7" t="s">
        <v>23</v>
      </c>
      <c r="L4" s="7" t="s">
        <v>23</v>
      </c>
      <c r="M4" s="7" t="s">
        <v>23</v>
      </c>
      <c r="N4" s="7" t="s">
        <v>24</v>
      </c>
      <c r="O4" s="7" t="s">
        <v>23</v>
      </c>
      <c r="P4" s="7" t="s">
        <v>25</v>
      </c>
      <c r="Q4" s="7">
        <v>18</v>
      </c>
      <c r="R4" s="43"/>
      <c r="S4" s="44"/>
    </row>
    <row r="5" customHeight="1" spans="1:19">
      <c r="A5" s="8" t="s">
        <v>26</v>
      </c>
      <c r="B5" s="9" t="s">
        <v>27</v>
      </c>
      <c r="C5" s="10" t="s">
        <v>28</v>
      </c>
      <c r="D5" s="11">
        <v>1</v>
      </c>
      <c r="E5" s="11" t="s">
        <v>29</v>
      </c>
      <c r="F5" s="12">
        <v>32</v>
      </c>
      <c r="G5" s="12">
        <f>INT(ROUND(F5/17,0))</f>
        <v>2</v>
      </c>
      <c r="H5" s="12">
        <v>2</v>
      </c>
      <c r="I5" s="12"/>
      <c r="J5" s="12"/>
      <c r="K5" s="12"/>
      <c r="L5" s="12"/>
      <c r="M5" s="12"/>
      <c r="N5" s="12"/>
      <c r="O5" s="12"/>
      <c r="P5" s="11"/>
      <c r="Q5" s="11"/>
      <c r="R5" s="45" t="s">
        <v>30</v>
      </c>
      <c r="S5" s="46"/>
    </row>
    <row r="6" customHeight="1" spans="1:19">
      <c r="A6" s="8"/>
      <c r="B6" s="13"/>
      <c r="C6" s="14"/>
      <c r="D6" s="11">
        <v>2</v>
      </c>
      <c r="E6" s="11" t="s">
        <v>31</v>
      </c>
      <c r="F6" s="12">
        <f>H6*15+I6*16+J6*16+K6*11+L6*11+M6*11+N6*14+O6*11+P6*7</f>
        <v>32</v>
      </c>
      <c r="G6" s="12">
        <f t="shared" ref="G6:G23" si="0">INT(ROUND(F6/17,0))</f>
        <v>2</v>
      </c>
      <c r="H6" s="11"/>
      <c r="I6" s="11">
        <v>2</v>
      </c>
      <c r="J6" s="11"/>
      <c r="K6" s="11"/>
      <c r="L6" s="11"/>
      <c r="M6" s="11"/>
      <c r="N6" s="11"/>
      <c r="O6" s="11"/>
      <c r="P6" s="11"/>
      <c r="Q6" s="11"/>
      <c r="R6" s="45" t="s">
        <v>30</v>
      </c>
      <c r="S6" s="46"/>
    </row>
    <row r="7" customHeight="1" spans="1:19">
      <c r="A7" s="8"/>
      <c r="B7" s="13"/>
      <c r="C7" s="14"/>
      <c r="D7" s="11">
        <v>3</v>
      </c>
      <c r="E7" s="15" t="s">
        <v>32</v>
      </c>
      <c r="F7" s="12">
        <f>H7*15+I7*16+J7*16+K7*11+L7*11+M7*11+N7*14+O7*11+P7*7</f>
        <v>32</v>
      </c>
      <c r="G7" s="12">
        <f t="shared" si="0"/>
        <v>2</v>
      </c>
      <c r="H7" s="11"/>
      <c r="I7" s="11"/>
      <c r="J7" s="11">
        <v>2</v>
      </c>
      <c r="K7" s="11"/>
      <c r="L7" s="11"/>
      <c r="M7" s="11"/>
      <c r="N7" s="11"/>
      <c r="O7" s="11"/>
      <c r="P7" s="11"/>
      <c r="Q7" s="11"/>
      <c r="R7" s="45" t="s">
        <v>30</v>
      </c>
      <c r="S7" s="46"/>
    </row>
    <row r="8" customHeight="1" spans="1:19">
      <c r="A8" s="8"/>
      <c r="B8" s="13"/>
      <c r="C8" s="14"/>
      <c r="D8" s="11">
        <v>4</v>
      </c>
      <c r="E8" s="11" t="s">
        <v>33</v>
      </c>
      <c r="F8" s="12">
        <f>H8*15+I8*16+J8*16+K8*11+L8*11+M8*11+N8*14+O8*11+P8*7</f>
        <v>33</v>
      </c>
      <c r="G8" s="12">
        <f t="shared" si="0"/>
        <v>2</v>
      </c>
      <c r="H8" s="11"/>
      <c r="I8" s="11"/>
      <c r="J8" s="11"/>
      <c r="K8" s="11">
        <v>3</v>
      </c>
      <c r="L8" s="11"/>
      <c r="M8" s="11"/>
      <c r="N8" s="11"/>
      <c r="O8" s="11"/>
      <c r="P8" s="11"/>
      <c r="Q8" s="11"/>
      <c r="R8" s="45" t="s">
        <v>30</v>
      </c>
      <c r="S8" s="46"/>
    </row>
    <row r="9" customHeight="1" spans="1:19">
      <c r="A9" s="8"/>
      <c r="B9" s="13"/>
      <c r="C9" s="14"/>
      <c r="D9" s="11">
        <v>5</v>
      </c>
      <c r="E9" s="11" t="s">
        <v>34</v>
      </c>
      <c r="F9" s="12">
        <f>H9*15+I9*16+J9*16+K9*11+L9*11+M9*11+N9*14+O9*11+P9*7</f>
        <v>66</v>
      </c>
      <c r="G9" s="12">
        <f t="shared" si="0"/>
        <v>4</v>
      </c>
      <c r="H9" s="11"/>
      <c r="I9" s="11"/>
      <c r="J9" s="11"/>
      <c r="K9" s="11"/>
      <c r="L9" s="11">
        <v>6</v>
      </c>
      <c r="M9" s="11"/>
      <c r="N9" s="11"/>
      <c r="O9" s="11"/>
      <c r="P9" s="11"/>
      <c r="Q9" s="11"/>
      <c r="R9" s="45" t="s">
        <v>30</v>
      </c>
      <c r="S9" s="46"/>
    </row>
    <row r="10" ht="27.4" customHeight="1" spans="1:19">
      <c r="A10" s="8"/>
      <c r="B10" s="13"/>
      <c r="C10" s="14"/>
      <c r="D10" s="11">
        <v>6</v>
      </c>
      <c r="E10" s="11" t="s">
        <v>35</v>
      </c>
      <c r="F10" s="12">
        <f>H10*15+I10*16+J10*16+K10*11+L10*10+M10*12+N10*14+O10*11+P10*7</f>
        <v>78</v>
      </c>
      <c r="G10" s="12">
        <f t="shared" si="0"/>
        <v>5</v>
      </c>
      <c r="H10" s="11"/>
      <c r="I10" s="11"/>
      <c r="J10" s="11"/>
      <c r="K10" s="11"/>
      <c r="L10" s="11"/>
      <c r="N10" s="11">
        <v>4</v>
      </c>
      <c r="O10" s="11">
        <v>2</v>
      </c>
      <c r="P10" s="11"/>
      <c r="Q10" s="11"/>
      <c r="R10" s="45" t="s">
        <v>30</v>
      </c>
      <c r="S10" s="46"/>
    </row>
    <row r="11" customHeight="1" spans="1:19">
      <c r="A11" s="8"/>
      <c r="B11" s="13"/>
      <c r="C11" s="16"/>
      <c r="D11" s="11">
        <v>7</v>
      </c>
      <c r="E11" s="11" t="s">
        <v>36</v>
      </c>
      <c r="F11" s="12">
        <v>24</v>
      </c>
      <c r="G11" s="12">
        <f t="shared" si="0"/>
        <v>1</v>
      </c>
      <c r="H11" s="11"/>
      <c r="I11" s="11"/>
      <c r="J11" s="11"/>
      <c r="K11" s="11"/>
      <c r="L11" s="36" t="s">
        <v>37</v>
      </c>
      <c r="M11" s="36" t="s">
        <v>37</v>
      </c>
      <c r="N11" s="36" t="s">
        <v>37</v>
      </c>
      <c r="O11" s="37"/>
      <c r="P11" s="11"/>
      <c r="Q11" s="11"/>
      <c r="R11" s="12"/>
      <c r="S11" s="47" t="s">
        <v>30</v>
      </c>
    </row>
    <row r="12" customHeight="1" spans="1:19">
      <c r="A12" s="8"/>
      <c r="B12" s="13"/>
      <c r="C12" s="16"/>
      <c r="D12" s="11">
        <v>8</v>
      </c>
      <c r="E12" s="11" t="s">
        <v>38</v>
      </c>
      <c r="F12" s="12">
        <v>24</v>
      </c>
      <c r="G12" s="12">
        <f t="shared" si="0"/>
        <v>1</v>
      </c>
      <c r="H12" s="11"/>
      <c r="I12" s="11"/>
      <c r="J12" s="11"/>
      <c r="K12" s="11"/>
      <c r="L12" s="11"/>
      <c r="M12" s="11"/>
      <c r="N12" s="36" t="s">
        <v>37</v>
      </c>
      <c r="O12" s="36" t="s">
        <v>37</v>
      </c>
      <c r="P12" s="36" t="s">
        <v>37</v>
      </c>
      <c r="Q12" s="11"/>
      <c r="R12" s="12"/>
      <c r="S12" s="47" t="s">
        <v>30</v>
      </c>
    </row>
    <row r="13" ht="23.45" customHeight="1" spans="1:19">
      <c r="A13" s="8"/>
      <c r="B13" s="13"/>
      <c r="C13" s="10" t="s">
        <v>39</v>
      </c>
      <c r="D13" s="10">
        <v>9</v>
      </c>
      <c r="E13" s="10" t="s">
        <v>40</v>
      </c>
      <c r="F13" s="17">
        <f>H13*15+I13*16+J13*16+K13*11+L13*11+M13*11+N13*14+O13*11+P13*7</f>
        <v>22</v>
      </c>
      <c r="G13" s="12">
        <f t="shared" si="0"/>
        <v>1</v>
      </c>
      <c r="H13" s="10"/>
      <c r="I13" s="10"/>
      <c r="J13" s="10"/>
      <c r="K13" s="10"/>
      <c r="L13" s="10"/>
      <c r="M13" s="10">
        <v>2</v>
      </c>
      <c r="N13" s="38"/>
      <c r="O13" s="10"/>
      <c r="P13" s="38"/>
      <c r="Q13" s="10"/>
      <c r="R13" s="17"/>
      <c r="S13" s="48" t="s">
        <v>30</v>
      </c>
    </row>
    <row r="14" customHeight="1" spans="1:19">
      <c r="A14" s="8"/>
      <c r="B14" s="9" t="s">
        <v>41</v>
      </c>
      <c r="C14" s="10" t="s">
        <v>42</v>
      </c>
      <c r="D14" s="11">
        <v>1</v>
      </c>
      <c r="E14" s="12" t="s">
        <v>43</v>
      </c>
      <c r="F14" s="12">
        <f>H14*15+I14*16+J14*16+K14*11+L14*11+M14*11+N14*14+O14*11+P14*7</f>
        <v>265</v>
      </c>
      <c r="G14" s="12">
        <f t="shared" si="0"/>
        <v>16</v>
      </c>
      <c r="H14" s="12">
        <v>4</v>
      </c>
      <c r="I14" s="12">
        <v>4</v>
      </c>
      <c r="J14" s="12">
        <v>4</v>
      </c>
      <c r="K14" s="12">
        <v>3</v>
      </c>
      <c r="L14" s="12">
        <v>2</v>
      </c>
      <c r="M14" s="12">
        <v>2</v>
      </c>
      <c r="N14" s="12"/>
      <c r="O14" s="12"/>
      <c r="P14" s="11"/>
      <c r="Q14" s="11"/>
      <c r="R14" s="45" t="s">
        <v>30</v>
      </c>
      <c r="S14" s="49"/>
    </row>
    <row r="15" customHeight="1" spans="1:19">
      <c r="A15" s="8"/>
      <c r="B15" s="13"/>
      <c r="C15" s="14"/>
      <c r="D15" s="11">
        <v>2</v>
      </c>
      <c r="E15" s="12" t="s">
        <v>44</v>
      </c>
      <c r="F15" s="12">
        <f>H15*15+I15*16+J15*16+K15*11+L15*11+M15*11+N15*14+O15*11+P15*7</f>
        <v>232</v>
      </c>
      <c r="G15" s="12">
        <f t="shared" si="0"/>
        <v>14</v>
      </c>
      <c r="H15" s="12">
        <v>4</v>
      </c>
      <c r="I15" s="12">
        <v>4</v>
      </c>
      <c r="J15" s="12">
        <v>4</v>
      </c>
      <c r="K15" s="12">
        <v>2</v>
      </c>
      <c r="L15" s="12">
        <v>2</v>
      </c>
      <c r="M15" s="12"/>
      <c r="N15" s="12"/>
      <c r="O15" s="12"/>
      <c r="P15" s="11"/>
      <c r="Q15" s="11"/>
      <c r="R15" s="45" t="s">
        <v>30</v>
      </c>
      <c r="S15" s="49"/>
    </row>
    <row r="16" customHeight="1" spans="1:19">
      <c r="A16" s="8"/>
      <c r="B16" s="13"/>
      <c r="C16" s="14"/>
      <c r="D16" s="11">
        <v>3</v>
      </c>
      <c r="E16" s="12" t="s">
        <v>45</v>
      </c>
      <c r="F16" s="12">
        <f>H16*15+I16*16+J16*16+K16*11+L16*11+M16*11+N16*14+O16*11+P16*7</f>
        <v>210</v>
      </c>
      <c r="G16" s="12">
        <f t="shared" si="0"/>
        <v>12</v>
      </c>
      <c r="H16" s="12">
        <v>4</v>
      </c>
      <c r="I16" s="12">
        <v>4</v>
      </c>
      <c r="J16" s="12">
        <v>4</v>
      </c>
      <c r="K16" s="12">
        <v>2</v>
      </c>
      <c r="L16" s="12"/>
      <c r="M16" s="12"/>
      <c r="N16" s="12"/>
      <c r="O16" s="12"/>
      <c r="P16" s="11"/>
      <c r="Q16" s="11"/>
      <c r="R16" s="45" t="s">
        <v>30</v>
      </c>
      <c r="S16" s="49"/>
    </row>
    <row r="17" customHeight="1" spans="1:19">
      <c r="A17" s="8"/>
      <c r="B17" s="13"/>
      <c r="C17" s="14"/>
      <c r="D17" s="11">
        <v>4</v>
      </c>
      <c r="E17" s="12" t="s">
        <v>46</v>
      </c>
      <c r="F17" s="12">
        <f>H17*15+I17*16+J17*16+K17*11+L17*11+M17*11+N17*14+O17*11+P17*7</f>
        <v>92</v>
      </c>
      <c r="G17" s="12">
        <f t="shared" si="0"/>
        <v>5</v>
      </c>
      <c r="H17" s="12">
        <v>4</v>
      </c>
      <c r="I17" s="12">
        <v>2</v>
      </c>
      <c r="K17" s="12"/>
      <c r="L17" s="12"/>
      <c r="M17" s="12"/>
      <c r="N17" s="12"/>
      <c r="O17" s="12"/>
      <c r="P17" s="11"/>
      <c r="Q17" s="11"/>
      <c r="R17" s="45" t="s">
        <v>30</v>
      </c>
      <c r="S17" s="49"/>
    </row>
    <row r="18" customHeight="1" spans="1:19">
      <c r="A18" s="8"/>
      <c r="B18" s="13"/>
      <c r="C18" s="14"/>
      <c r="D18" s="11">
        <v>5</v>
      </c>
      <c r="E18" s="12" t="s">
        <v>47</v>
      </c>
      <c r="F18" s="12">
        <f>H18*18+I18*18+J18*18+K18*18+L18*18+M18*18+N18*18+O18*18+P18*18</f>
        <v>324</v>
      </c>
      <c r="G18" s="12">
        <f t="shared" si="0"/>
        <v>19</v>
      </c>
      <c r="H18" s="12">
        <v>2</v>
      </c>
      <c r="I18" s="12">
        <v>2</v>
      </c>
      <c r="J18" s="12">
        <v>2</v>
      </c>
      <c r="K18" s="12">
        <v>2</v>
      </c>
      <c r="L18" s="12">
        <v>2</v>
      </c>
      <c r="M18" s="12">
        <v>2</v>
      </c>
      <c r="N18" s="12">
        <v>2</v>
      </c>
      <c r="O18" s="12">
        <v>2</v>
      </c>
      <c r="P18" s="11">
        <v>2</v>
      </c>
      <c r="Q18" s="11"/>
      <c r="R18" s="12"/>
      <c r="S18" s="47" t="s">
        <v>30</v>
      </c>
    </row>
    <row r="19" customHeight="1" spans="1:19">
      <c r="A19" s="8"/>
      <c r="B19" s="13"/>
      <c r="C19" s="14"/>
      <c r="D19" s="11">
        <v>6</v>
      </c>
      <c r="E19" s="12" t="s">
        <v>48</v>
      </c>
      <c r="F19" s="12">
        <f>H19*15+I19*16+J19*16+K19*11+L19*10+M19*12+N19*14+O19*11+P19*7</f>
        <v>32</v>
      </c>
      <c r="G19" s="12">
        <f t="shared" si="0"/>
        <v>2</v>
      </c>
      <c r="H19" s="12"/>
      <c r="I19" s="39"/>
      <c r="J19" s="12">
        <v>2</v>
      </c>
      <c r="K19" s="39"/>
      <c r="L19" s="12"/>
      <c r="M19" s="12"/>
      <c r="N19" s="12"/>
      <c r="O19" s="39"/>
      <c r="P19" s="11"/>
      <c r="Q19" s="11"/>
      <c r="R19" s="12"/>
      <c r="S19" s="47" t="s">
        <v>30</v>
      </c>
    </row>
    <row r="20" customHeight="1" spans="1:19">
      <c r="A20" s="8"/>
      <c r="B20" s="13"/>
      <c r="C20" s="14"/>
      <c r="D20" s="11">
        <v>7</v>
      </c>
      <c r="E20" s="12" t="s">
        <v>49</v>
      </c>
      <c r="F20" s="12">
        <f>H20*15+I20*16+J20*16+K20*11+L20*10+M20*12+N20*14+O20*11+P20*7</f>
        <v>66</v>
      </c>
      <c r="G20" s="12">
        <f t="shared" si="0"/>
        <v>4</v>
      </c>
      <c r="H20" s="12"/>
      <c r="I20" s="39"/>
      <c r="J20" s="12"/>
      <c r="K20" s="12">
        <v>6</v>
      </c>
      <c r="L20" s="12"/>
      <c r="M20" s="12"/>
      <c r="N20" s="11"/>
      <c r="O20" s="39"/>
      <c r="P20" s="39"/>
      <c r="Q20" s="11"/>
      <c r="R20" s="12"/>
      <c r="S20" s="47" t="s">
        <v>30</v>
      </c>
    </row>
    <row r="21" customHeight="1" spans="1:19">
      <c r="A21" s="8"/>
      <c r="B21" s="13"/>
      <c r="C21" s="14"/>
      <c r="D21" s="14">
        <v>8</v>
      </c>
      <c r="E21" s="12" t="s">
        <v>50</v>
      </c>
      <c r="F21" s="12">
        <f>H21*15+I21*16+J21*16+K21*11+L21*10+M21*12+N21*14+O21*11+P21*7</f>
        <v>44</v>
      </c>
      <c r="G21" s="12">
        <f t="shared" si="0"/>
        <v>3</v>
      </c>
      <c r="H21" s="18"/>
      <c r="I21" s="18"/>
      <c r="J21" s="18"/>
      <c r="K21" s="18"/>
      <c r="L21" s="18"/>
      <c r="M21" s="18"/>
      <c r="N21" s="18"/>
      <c r="O21" s="18">
        <v>4</v>
      </c>
      <c r="Q21" s="18"/>
      <c r="R21" s="50"/>
      <c r="S21" s="47" t="s">
        <v>30</v>
      </c>
    </row>
    <row r="22" customHeight="1" spans="1:19">
      <c r="A22" s="8"/>
      <c r="B22" s="13"/>
      <c r="C22" s="14"/>
      <c r="D22" s="14">
        <v>9</v>
      </c>
      <c r="E22" s="10" t="s">
        <v>51</v>
      </c>
      <c r="F22" s="17">
        <v>18</v>
      </c>
      <c r="G22" s="12">
        <f t="shared" si="0"/>
        <v>1</v>
      </c>
      <c r="H22" s="12">
        <v>1</v>
      </c>
      <c r="I22" s="12"/>
      <c r="J22" s="12"/>
      <c r="K22" s="12"/>
      <c r="L22" s="12"/>
      <c r="M22" s="12"/>
      <c r="N22" s="12"/>
      <c r="O22" s="12"/>
      <c r="P22" s="11"/>
      <c r="Q22" s="11"/>
      <c r="S22" s="47" t="s">
        <v>30</v>
      </c>
    </row>
    <row r="23" ht="28.9" customHeight="1" spans="1:19">
      <c r="A23" s="8"/>
      <c r="B23" s="13"/>
      <c r="C23" s="10" t="s">
        <v>39</v>
      </c>
      <c r="D23" s="10">
        <v>10</v>
      </c>
      <c r="E23" s="10" t="s">
        <v>52</v>
      </c>
      <c r="F23" s="17">
        <f>H23*15+I23*16+J23*16+K23*11+L23*10+M23*12+N23*14+O23*11+P23*7</f>
        <v>92</v>
      </c>
      <c r="G23" s="12">
        <f t="shared" si="0"/>
        <v>5</v>
      </c>
      <c r="H23" s="12">
        <v>4</v>
      </c>
      <c r="I23" s="12">
        <v>2</v>
      </c>
      <c r="J23" s="12"/>
      <c r="K23" s="12"/>
      <c r="L23" s="12"/>
      <c r="M23" s="12"/>
      <c r="N23" s="12"/>
      <c r="O23" s="12"/>
      <c r="P23" s="11"/>
      <c r="Q23" s="11"/>
      <c r="R23" s="12"/>
      <c r="S23" s="47" t="s">
        <v>30</v>
      </c>
    </row>
    <row r="24" customHeight="1" spans="1:19">
      <c r="A24" s="8"/>
      <c r="B24" s="11" t="s">
        <v>53</v>
      </c>
      <c r="C24" s="11"/>
      <c r="D24" s="11"/>
      <c r="E24" s="11"/>
      <c r="F24" s="12">
        <f>SUM(F5:F23)</f>
        <v>1718</v>
      </c>
      <c r="G24" s="12">
        <f>SUM(G5:G23)</f>
        <v>101</v>
      </c>
      <c r="H24" s="12">
        <f>SUM(H5:H23)</f>
        <v>25</v>
      </c>
      <c r="I24" s="12">
        <f t="shared" ref="I24:P24" si="1">SUM(I5:I23)</f>
        <v>20</v>
      </c>
      <c r="J24" s="12">
        <f t="shared" si="1"/>
        <v>18</v>
      </c>
      <c r="K24" s="12">
        <f t="shared" si="1"/>
        <v>18</v>
      </c>
      <c r="L24" s="12">
        <f t="shared" si="1"/>
        <v>12</v>
      </c>
      <c r="M24" s="12">
        <f t="shared" si="1"/>
        <v>6</v>
      </c>
      <c r="N24" s="12">
        <f t="shared" si="1"/>
        <v>6</v>
      </c>
      <c r="O24" s="12">
        <f t="shared" si="1"/>
        <v>8</v>
      </c>
      <c r="P24" s="12">
        <f t="shared" si="1"/>
        <v>2</v>
      </c>
      <c r="Q24" s="11"/>
      <c r="R24" s="12"/>
      <c r="S24" s="49"/>
    </row>
    <row r="25" customHeight="1" spans="1:19">
      <c r="A25" s="19" t="s">
        <v>54</v>
      </c>
      <c r="B25" s="9" t="s">
        <v>55</v>
      </c>
      <c r="C25" s="20"/>
      <c r="D25" s="11">
        <v>1</v>
      </c>
      <c r="E25" s="18" t="s">
        <v>56</v>
      </c>
      <c r="F25" s="11">
        <v>56</v>
      </c>
      <c r="G25" s="11">
        <f>INT(ROUND(F25/17,0))</f>
        <v>3</v>
      </c>
      <c r="H25" s="11" t="s">
        <v>57</v>
      </c>
      <c r="I25" s="11"/>
      <c r="J25" s="11"/>
      <c r="K25" s="11"/>
      <c r="L25" s="11"/>
      <c r="M25" s="11"/>
      <c r="N25" s="11"/>
      <c r="O25" s="11"/>
      <c r="P25" s="11"/>
      <c r="Q25" s="11"/>
      <c r="R25" s="45"/>
      <c r="S25" s="47" t="s">
        <v>30</v>
      </c>
    </row>
    <row r="26" customHeight="1" spans="1:19">
      <c r="A26" s="21"/>
      <c r="B26" s="13"/>
      <c r="C26" s="22"/>
      <c r="D26" s="11">
        <v>2</v>
      </c>
      <c r="E26" s="11" t="s">
        <v>58</v>
      </c>
      <c r="F26" s="12">
        <f>H26*15+I26*16+J26*16+K26*11+L26*11+M26*11+N26*14+O26*11+P26*7</f>
        <v>128</v>
      </c>
      <c r="G26" s="11">
        <f t="shared" ref="G26:G35" si="2">INT(ROUND(F26/17,0))</f>
        <v>8</v>
      </c>
      <c r="H26" s="11"/>
      <c r="I26" s="12">
        <v>4</v>
      </c>
      <c r="J26" s="12">
        <v>4</v>
      </c>
      <c r="L26" s="11"/>
      <c r="M26" s="11"/>
      <c r="N26" s="11"/>
      <c r="O26" s="11"/>
      <c r="P26" s="11"/>
      <c r="Q26" s="11"/>
      <c r="R26" s="45" t="s">
        <v>30</v>
      </c>
      <c r="S26" s="49"/>
    </row>
    <row r="27" customHeight="1" spans="1:19">
      <c r="A27" s="21"/>
      <c r="B27" s="13"/>
      <c r="C27" s="22"/>
      <c r="D27" s="11">
        <v>3</v>
      </c>
      <c r="E27" s="23" t="s">
        <v>59</v>
      </c>
      <c r="F27" s="12">
        <v>56</v>
      </c>
      <c r="G27" s="11">
        <f t="shared" si="2"/>
        <v>3</v>
      </c>
      <c r="H27" s="11"/>
      <c r="I27" s="11"/>
      <c r="J27" s="39"/>
      <c r="K27" s="11" t="s">
        <v>60</v>
      </c>
      <c r="L27" s="11"/>
      <c r="M27" s="11"/>
      <c r="N27" s="11"/>
      <c r="O27" s="11"/>
      <c r="P27" s="11"/>
      <c r="Q27" s="11"/>
      <c r="R27" s="45" t="s">
        <v>30</v>
      </c>
      <c r="S27" s="49"/>
    </row>
    <row r="28" customHeight="1" spans="1:19">
      <c r="A28" s="21"/>
      <c r="B28" s="13"/>
      <c r="C28" s="22"/>
      <c r="D28" s="11">
        <v>4</v>
      </c>
      <c r="E28" s="12" t="s">
        <v>61</v>
      </c>
      <c r="F28" s="12">
        <f>H28*15+I28*16+J28*16+K28*11+L28*11+M28*11+N28*14+O28*11+P28*7</f>
        <v>88</v>
      </c>
      <c r="G28" s="11">
        <f t="shared" si="2"/>
        <v>5</v>
      </c>
      <c r="H28" s="11"/>
      <c r="I28" s="12"/>
      <c r="J28" s="39"/>
      <c r="K28" s="12">
        <v>4</v>
      </c>
      <c r="L28" s="12">
        <v>4</v>
      </c>
      <c r="M28" s="11"/>
      <c r="N28" s="11"/>
      <c r="O28" s="11"/>
      <c r="P28" s="11"/>
      <c r="Q28" s="11"/>
      <c r="R28" s="45" t="s">
        <v>30</v>
      </c>
      <c r="S28" s="49"/>
    </row>
    <row r="29" customHeight="1" spans="1:19">
      <c r="A29" s="21"/>
      <c r="B29" s="13"/>
      <c r="C29" s="22"/>
      <c r="D29" s="11">
        <v>5</v>
      </c>
      <c r="E29" s="23" t="s">
        <v>62</v>
      </c>
      <c r="F29" s="12">
        <v>56</v>
      </c>
      <c r="G29" s="11">
        <f t="shared" si="2"/>
        <v>3</v>
      </c>
      <c r="H29" s="11"/>
      <c r="I29" s="11"/>
      <c r="J29" s="11" t="s">
        <v>57</v>
      </c>
      <c r="L29" s="11"/>
      <c r="M29" s="11"/>
      <c r="N29" s="11"/>
      <c r="O29" s="39"/>
      <c r="P29" s="11"/>
      <c r="Q29" s="11"/>
      <c r="R29" s="12"/>
      <c r="S29" s="47" t="s">
        <v>30</v>
      </c>
    </row>
    <row r="30" customHeight="1" spans="1:19">
      <c r="A30" s="21"/>
      <c r="B30" s="13"/>
      <c r="C30" s="22"/>
      <c r="D30" s="11">
        <v>6</v>
      </c>
      <c r="E30" s="11" t="s">
        <v>63</v>
      </c>
      <c r="F30" s="12">
        <f>H30*15+I30*16+J30*16+K30*11+L30*11+M30*11+N30*14+O30*11+P30*7</f>
        <v>88</v>
      </c>
      <c r="G30" s="11">
        <f t="shared" si="2"/>
        <v>5</v>
      </c>
      <c r="H30" s="11"/>
      <c r="I30" s="11"/>
      <c r="J30" s="11"/>
      <c r="K30" s="11">
        <v>4</v>
      </c>
      <c r="L30" s="11">
        <v>4</v>
      </c>
      <c r="N30" s="11"/>
      <c r="O30" s="11"/>
      <c r="P30" s="11"/>
      <c r="Q30" s="11"/>
      <c r="R30" s="45" t="s">
        <v>30</v>
      </c>
      <c r="S30" s="49"/>
    </row>
    <row r="31" customHeight="1" spans="1:19">
      <c r="A31" s="21"/>
      <c r="B31" s="13"/>
      <c r="C31" s="22"/>
      <c r="D31" s="11">
        <v>7</v>
      </c>
      <c r="E31" s="11" t="s">
        <v>64</v>
      </c>
      <c r="F31" s="12">
        <v>84</v>
      </c>
      <c r="G31" s="11">
        <f t="shared" si="2"/>
        <v>5</v>
      </c>
      <c r="H31" s="11"/>
      <c r="I31" s="11"/>
      <c r="J31" s="11"/>
      <c r="K31" s="11"/>
      <c r="L31" s="11" t="s">
        <v>65</v>
      </c>
      <c r="M31" s="11"/>
      <c r="N31" s="11"/>
      <c r="O31" s="11"/>
      <c r="P31" s="11"/>
      <c r="Q31" s="11"/>
      <c r="R31" s="45" t="s">
        <v>30</v>
      </c>
      <c r="S31" s="49"/>
    </row>
    <row r="32" customHeight="1" spans="1:19">
      <c r="A32" s="21"/>
      <c r="B32" s="13"/>
      <c r="C32" s="22"/>
      <c r="D32" s="11">
        <v>8</v>
      </c>
      <c r="E32" s="11" t="s">
        <v>66</v>
      </c>
      <c r="F32" s="12">
        <v>112</v>
      </c>
      <c r="G32" s="11">
        <f t="shared" si="2"/>
        <v>7</v>
      </c>
      <c r="H32" s="11"/>
      <c r="I32" s="11"/>
      <c r="J32" s="11"/>
      <c r="K32" s="11"/>
      <c r="L32" s="11"/>
      <c r="M32" s="11" t="s">
        <v>57</v>
      </c>
      <c r="N32" s="11" t="s">
        <v>57</v>
      </c>
      <c r="O32" s="11"/>
      <c r="P32" s="11"/>
      <c r="Q32" s="11"/>
      <c r="R32" s="45" t="s">
        <v>30</v>
      </c>
      <c r="S32" s="49"/>
    </row>
    <row r="33" customHeight="1" spans="1:19">
      <c r="A33" s="21"/>
      <c r="B33" s="13"/>
      <c r="C33" s="22"/>
      <c r="D33" s="11">
        <v>9</v>
      </c>
      <c r="E33" s="11" t="s">
        <v>67</v>
      </c>
      <c r="F33" s="12">
        <v>56</v>
      </c>
      <c r="G33" s="11">
        <f t="shared" si="2"/>
        <v>3</v>
      </c>
      <c r="H33" s="11"/>
      <c r="I33" s="11"/>
      <c r="J33" s="11"/>
      <c r="K33" s="11"/>
      <c r="L33" s="11"/>
      <c r="M33" s="11"/>
      <c r="N33" s="11" t="s">
        <v>57</v>
      </c>
      <c r="O33" s="11"/>
      <c r="P33" s="11"/>
      <c r="Q33" s="11"/>
      <c r="R33" s="12"/>
      <c r="S33" s="47" t="s">
        <v>30</v>
      </c>
    </row>
    <row r="34" customHeight="1" spans="1:19">
      <c r="A34" s="21"/>
      <c r="B34" s="13"/>
      <c r="C34" s="22"/>
      <c r="D34" s="11">
        <v>10</v>
      </c>
      <c r="E34" s="11" t="s">
        <v>68</v>
      </c>
      <c r="F34" s="12">
        <v>56</v>
      </c>
      <c r="G34" s="11">
        <f t="shared" si="2"/>
        <v>3</v>
      </c>
      <c r="H34" s="11"/>
      <c r="I34" s="11"/>
      <c r="J34" s="11"/>
      <c r="K34" s="11"/>
      <c r="L34" s="11"/>
      <c r="M34" s="11" t="s">
        <v>57</v>
      </c>
      <c r="N34" s="11"/>
      <c r="O34" s="11"/>
      <c r="P34" s="11"/>
      <c r="Q34" s="11"/>
      <c r="R34" s="45" t="s">
        <v>30</v>
      </c>
      <c r="S34" s="49"/>
    </row>
    <row r="35" customHeight="1" spans="1:19">
      <c r="A35" s="21"/>
      <c r="B35" s="13"/>
      <c r="C35" s="22"/>
      <c r="D35" s="11">
        <v>11</v>
      </c>
      <c r="E35" s="11" t="s">
        <v>69</v>
      </c>
      <c r="F35" s="12">
        <v>56</v>
      </c>
      <c r="G35" s="11">
        <f t="shared" si="2"/>
        <v>3</v>
      </c>
      <c r="H35" s="11"/>
      <c r="I35" s="11"/>
      <c r="J35" s="11"/>
      <c r="K35" s="11"/>
      <c r="L35" s="11"/>
      <c r="M35" s="11"/>
      <c r="N35" s="11"/>
      <c r="O35" s="11" t="s">
        <v>57</v>
      </c>
      <c r="P35" s="11"/>
      <c r="Q35" s="11"/>
      <c r="R35" s="12"/>
      <c r="S35" s="47" t="s">
        <v>30</v>
      </c>
    </row>
    <row r="36" customHeight="1" spans="1:19">
      <c r="A36" s="21"/>
      <c r="B36" s="24" t="s">
        <v>53</v>
      </c>
      <c r="C36" s="25"/>
      <c r="D36" s="25"/>
      <c r="E36" s="26"/>
      <c r="F36" s="12">
        <f>SUM(F25:F35)</f>
        <v>836</v>
      </c>
      <c r="G36" s="11">
        <f>SUM(G25:G35)</f>
        <v>48</v>
      </c>
      <c r="H36" s="11"/>
      <c r="I36" s="11">
        <v>4</v>
      </c>
      <c r="J36" s="11">
        <v>4</v>
      </c>
      <c r="K36" s="11">
        <v>8</v>
      </c>
      <c r="L36" s="11">
        <v>8</v>
      </c>
      <c r="M36" s="11"/>
      <c r="N36" s="11"/>
      <c r="O36" s="11"/>
      <c r="P36" s="11"/>
      <c r="Q36" s="11"/>
      <c r="R36" s="12"/>
      <c r="S36" s="47"/>
    </row>
    <row r="37" customHeight="1" spans="1:19">
      <c r="A37" s="21"/>
      <c r="B37" s="9" t="s">
        <v>70</v>
      </c>
      <c r="C37" s="20"/>
      <c r="D37" s="11">
        <v>1</v>
      </c>
      <c r="E37" s="18" t="s">
        <v>71</v>
      </c>
      <c r="F37" s="12">
        <f>H37*15+I37*16+J37*16+K37*11+L37*10+M37*12+N37*14+O37*11+P37*7</f>
        <v>124</v>
      </c>
      <c r="G37" s="11">
        <f>INT(ROUND(F37/17,0))</f>
        <v>7</v>
      </c>
      <c r="H37" s="11">
        <v>4</v>
      </c>
      <c r="I37" s="11">
        <v>4</v>
      </c>
      <c r="J37" s="11"/>
      <c r="K37" s="11"/>
      <c r="L37" s="11"/>
      <c r="M37" s="11"/>
      <c r="N37" s="11"/>
      <c r="O37" s="11"/>
      <c r="P37" s="11"/>
      <c r="Q37" s="11"/>
      <c r="R37" s="45" t="s">
        <v>30</v>
      </c>
      <c r="S37" s="47"/>
    </row>
    <row r="38" ht="23" customHeight="1" spans="1:19">
      <c r="A38" s="21"/>
      <c r="B38" s="13"/>
      <c r="C38" s="22"/>
      <c r="D38" s="11">
        <v>2</v>
      </c>
      <c r="E38" s="18" t="s">
        <v>72</v>
      </c>
      <c r="F38" s="12">
        <v>28</v>
      </c>
      <c r="G38" s="11">
        <f t="shared" ref="G38:G46" si="3">INT(ROUND(F38/17,0))</f>
        <v>2</v>
      </c>
      <c r="H38" s="11"/>
      <c r="I38" s="11" t="s">
        <v>73</v>
      </c>
      <c r="J38" s="11"/>
      <c r="K38" s="11"/>
      <c r="L38" s="11"/>
      <c r="M38" s="11"/>
      <c r="N38" s="11"/>
      <c r="O38" s="11"/>
      <c r="P38" s="11"/>
      <c r="Q38" s="11"/>
      <c r="R38" s="12"/>
      <c r="S38" s="47" t="s">
        <v>30</v>
      </c>
    </row>
    <row r="39" customHeight="1" spans="1:19">
      <c r="A39" s="21"/>
      <c r="B39" s="13"/>
      <c r="C39" s="22"/>
      <c r="D39" s="11">
        <v>3</v>
      </c>
      <c r="E39" s="11" t="s">
        <v>74</v>
      </c>
      <c r="F39" s="12">
        <f>H39*15+I39*16+J39*16+K39*11+L39*10+M39*12+N39*14+O39*11+P39*7</f>
        <v>96</v>
      </c>
      <c r="G39" s="11">
        <f t="shared" si="3"/>
        <v>6</v>
      </c>
      <c r="H39" s="11"/>
      <c r="I39" s="11"/>
      <c r="J39" s="11">
        <v>6</v>
      </c>
      <c r="K39" s="11"/>
      <c r="L39" s="11"/>
      <c r="M39" s="11"/>
      <c r="N39" s="11"/>
      <c r="O39" s="11"/>
      <c r="P39" s="11"/>
      <c r="Q39" s="11"/>
      <c r="R39" s="45" t="s">
        <v>30</v>
      </c>
      <c r="S39" s="49"/>
    </row>
    <row r="40" customHeight="1" spans="1:19">
      <c r="A40" s="21"/>
      <c r="B40" s="13"/>
      <c r="C40" s="22"/>
      <c r="D40" s="11">
        <v>4</v>
      </c>
      <c r="E40" s="11" t="s">
        <v>75</v>
      </c>
      <c r="F40" s="12">
        <v>56</v>
      </c>
      <c r="G40" s="11">
        <f t="shared" si="3"/>
        <v>3</v>
      </c>
      <c r="H40" s="11"/>
      <c r="I40" s="11"/>
      <c r="J40" s="11"/>
      <c r="L40" s="11" t="s">
        <v>57</v>
      </c>
      <c r="M40" s="11"/>
      <c r="N40" s="11"/>
      <c r="O40" s="11"/>
      <c r="P40" s="11"/>
      <c r="Q40" s="11"/>
      <c r="R40" s="12"/>
      <c r="S40" s="47" t="s">
        <v>30</v>
      </c>
    </row>
    <row r="41" customHeight="1" spans="1:19">
      <c r="A41" s="21"/>
      <c r="B41" s="13"/>
      <c r="C41" s="22"/>
      <c r="D41" s="11">
        <v>5</v>
      </c>
      <c r="E41" s="23" t="s">
        <v>76</v>
      </c>
      <c r="F41" s="12">
        <v>56</v>
      </c>
      <c r="G41" s="11">
        <f t="shared" si="3"/>
        <v>3</v>
      </c>
      <c r="H41" s="11"/>
      <c r="I41" s="11"/>
      <c r="J41" s="11"/>
      <c r="K41" s="11" t="s">
        <v>57</v>
      </c>
      <c r="M41" s="11"/>
      <c r="N41" s="11"/>
      <c r="O41" s="11"/>
      <c r="P41" s="11"/>
      <c r="Q41" s="11"/>
      <c r="R41" s="45" t="s">
        <v>30</v>
      </c>
      <c r="S41" s="49"/>
    </row>
    <row r="42" customHeight="1" spans="1:19">
      <c r="A42" s="21"/>
      <c r="B42" s="13"/>
      <c r="C42" s="22"/>
      <c r="D42" s="11">
        <v>6</v>
      </c>
      <c r="E42" s="11" t="s">
        <v>77</v>
      </c>
      <c r="F42" s="12">
        <f>H42*15+I42*16+J42*16+K42*11+L42*11+M42*11+N42*14+O42*11+P42*7</f>
        <v>100</v>
      </c>
      <c r="G42" s="11">
        <f t="shared" si="3"/>
        <v>6</v>
      </c>
      <c r="H42" s="11"/>
      <c r="I42" s="11"/>
      <c r="J42" s="11"/>
      <c r="K42" s="11"/>
      <c r="L42" s="11"/>
      <c r="M42" s="11">
        <v>4</v>
      </c>
      <c r="N42" s="11">
        <v>4</v>
      </c>
      <c r="O42" s="11"/>
      <c r="P42" s="11"/>
      <c r="Q42" s="11"/>
      <c r="R42" s="45" t="s">
        <v>30</v>
      </c>
      <c r="S42" s="49"/>
    </row>
    <row r="43" customHeight="1" spans="1:19">
      <c r="A43" s="21"/>
      <c r="B43" s="13"/>
      <c r="C43" s="22"/>
      <c r="D43" s="11">
        <v>7</v>
      </c>
      <c r="E43" s="11" t="s">
        <v>78</v>
      </c>
      <c r="F43" s="12">
        <f>H43*15+I43*16+J43*16+K43*11+L43*11+M43*11+N43*14+O43*11+P43*7</f>
        <v>44</v>
      </c>
      <c r="G43" s="11">
        <f t="shared" si="3"/>
        <v>3</v>
      </c>
      <c r="H43" s="11"/>
      <c r="I43" s="11"/>
      <c r="J43" s="11"/>
      <c r="K43" s="11"/>
      <c r="L43" s="12"/>
      <c r="M43" s="11">
        <v>4</v>
      </c>
      <c r="N43" s="12"/>
      <c r="O43" s="12"/>
      <c r="P43" s="11"/>
      <c r="Q43" s="11"/>
      <c r="R43" s="12"/>
      <c r="S43" s="47" t="s">
        <v>30</v>
      </c>
    </row>
    <row r="44" customHeight="1" spans="1:19">
      <c r="A44" s="21"/>
      <c r="B44" s="13"/>
      <c r="C44" s="22"/>
      <c r="D44" s="11">
        <v>8</v>
      </c>
      <c r="E44" s="11" t="s">
        <v>79</v>
      </c>
      <c r="F44" s="12">
        <f>H44*15+I44*16+J44*16+K44*11+L44*10+M44*12+N44*14+O44*11+P44*7</f>
        <v>56</v>
      </c>
      <c r="G44" s="11">
        <f t="shared" si="3"/>
        <v>3</v>
      </c>
      <c r="H44" s="11"/>
      <c r="I44" s="11"/>
      <c r="J44" s="11"/>
      <c r="K44" s="11"/>
      <c r="L44" s="11"/>
      <c r="M44" s="12"/>
      <c r="N44" s="11">
        <v>4</v>
      </c>
      <c r="O44" s="12"/>
      <c r="P44" s="12"/>
      <c r="Q44" s="11"/>
      <c r="R44" s="12"/>
      <c r="S44" s="47" t="s">
        <v>30</v>
      </c>
    </row>
    <row r="45" customHeight="1" spans="1:19">
      <c r="A45" s="21"/>
      <c r="B45" s="13"/>
      <c r="C45" s="22"/>
      <c r="D45" s="11">
        <v>9</v>
      </c>
      <c r="E45" s="11" t="s">
        <v>80</v>
      </c>
      <c r="F45" s="12">
        <f>H45*15+I45*16+J45*16+K45*11+L45*10+M45*12+N45*14+O45*11+P45*7</f>
        <v>72</v>
      </c>
      <c r="G45" s="11">
        <f t="shared" si="3"/>
        <v>4</v>
      </c>
      <c r="H45" s="11"/>
      <c r="I45" s="11"/>
      <c r="J45" s="11"/>
      <c r="K45" s="11"/>
      <c r="L45" s="11"/>
      <c r="M45" s="11"/>
      <c r="N45" s="12"/>
      <c r="O45" s="11">
        <v>4</v>
      </c>
      <c r="P45" s="11">
        <v>4</v>
      </c>
      <c r="Q45" s="11"/>
      <c r="R45" s="45" t="s">
        <v>30</v>
      </c>
      <c r="S45" s="51"/>
    </row>
    <row r="46" customHeight="1" spans="1:19">
      <c r="A46" s="21"/>
      <c r="B46" s="13"/>
      <c r="C46" s="22"/>
      <c r="D46" s="11">
        <v>10</v>
      </c>
      <c r="E46" s="23" t="s">
        <v>81</v>
      </c>
      <c r="F46" s="12">
        <v>56</v>
      </c>
      <c r="G46" s="11">
        <f t="shared" si="3"/>
        <v>3</v>
      </c>
      <c r="H46" s="11"/>
      <c r="I46" s="11"/>
      <c r="J46" s="11"/>
      <c r="K46" s="11"/>
      <c r="L46" s="11"/>
      <c r="M46" s="11"/>
      <c r="N46" s="12"/>
      <c r="O46" s="11" t="s">
        <v>57</v>
      </c>
      <c r="P46" s="11"/>
      <c r="Q46" s="11"/>
      <c r="R46" s="45" t="s">
        <v>30</v>
      </c>
      <c r="S46" s="51"/>
    </row>
    <row r="47" customHeight="1" spans="1:19">
      <c r="A47" s="21"/>
      <c r="B47" s="13"/>
      <c r="C47" s="22"/>
      <c r="D47" s="11">
        <v>11</v>
      </c>
      <c r="E47" s="23" t="s">
        <v>82</v>
      </c>
      <c r="F47" s="12">
        <v>180</v>
      </c>
      <c r="G47" s="11">
        <v>6</v>
      </c>
      <c r="H47" s="11"/>
      <c r="I47" s="11"/>
      <c r="J47" s="11"/>
      <c r="K47" s="11"/>
      <c r="L47" s="11"/>
      <c r="M47" s="11"/>
      <c r="N47" s="12"/>
      <c r="O47" s="11"/>
      <c r="P47" s="11" t="s">
        <v>83</v>
      </c>
      <c r="Q47" s="11"/>
      <c r="R47" s="45" t="s">
        <v>30</v>
      </c>
      <c r="S47" s="51"/>
    </row>
    <row r="48" customHeight="1" spans="1:19">
      <c r="A48" s="21"/>
      <c r="B48" s="9"/>
      <c r="C48" s="20"/>
      <c r="D48" s="11">
        <v>12</v>
      </c>
      <c r="E48" s="23" t="s">
        <v>84</v>
      </c>
      <c r="F48" s="12">
        <v>540</v>
      </c>
      <c r="G48" s="11">
        <v>18</v>
      </c>
      <c r="H48" s="11"/>
      <c r="I48" s="11"/>
      <c r="J48" s="11"/>
      <c r="K48" s="11"/>
      <c r="L48" s="11"/>
      <c r="M48" s="11"/>
      <c r="N48" s="11"/>
      <c r="O48" s="11"/>
      <c r="P48" s="11"/>
      <c r="Q48" s="11" t="s">
        <v>85</v>
      </c>
      <c r="R48" s="45" t="s">
        <v>30</v>
      </c>
      <c r="S48" s="49"/>
    </row>
    <row r="49" customHeight="1" spans="1:19">
      <c r="A49" s="21"/>
      <c r="B49" s="27" t="s">
        <v>53</v>
      </c>
      <c r="C49" s="28"/>
      <c r="D49" s="28"/>
      <c r="E49" s="29"/>
      <c r="F49" s="12">
        <f>SUM(F37:F48)</f>
        <v>1408</v>
      </c>
      <c r="G49" s="11">
        <f>SUM(G37:G48)</f>
        <v>64</v>
      </c>
      <c r="H49" s="11">
        <v>4</v>
      </c>
      <c r="I49" s="11">
        <v>4</v>
      </c>
      <c r="J49" s="11">
        <v>6</v>
      </c>
      <c r="K49" s="11"/>
      <c r="L49" s="11"/>
      <c r="M49" s="11">
        <v>8</v>
      </c>
      <c r="N49" s="11">
        <v>8</v>
      </c>
      <c r="O49" s="11">
        <v>4</v>
      </c>
      <c r="P49" s="11">
        <v>4</v>
      </c>
      <c r="Q49" s="11"/>
      <c r="R49" s="45"/>
      <c r="S49" s="49"/>
    </row>
    <row r="50" customHeight="1" spans="1:19">
      <c r="A50" s="21"/>
      <c r="B50" s="27" t="s">
        <v>86</v>
      </c>
      <c r="C50" s="30"/>
      <c r="D50" s="11">
        <v>1</v>
      </c>
      <c r="E50" s="11" t="s">
        <v>87</v>
      </c>
      <c r="F50" s="12">
        <v>84</v>
      </c>
      <c r="G50" s="11">
        <f>INT(ROUND(F50/17,0))</f>
        <v>5</v>
      </c>
      <c r="H50" s="11"/>
      <c r="I50" s="11"/>
      <c r="J50" s="11"/>
      <c r="K50" s="11" t="s">
        <v>65</v>
      </c>
      <c r="L50" s="11"/>
      <c r="M50" s="11"/>
      <c r="N50" s="11"/>
      <c r="O50" s="11"/>
      <c r="P50" s="11"/>
      <c r="Q50" s="11"/>
      <c r="R50" s="45" t="s">
        <v>30</v>
      </c>
      <c r="S50" s="49"/>
    </row>
    <row r="51" ht="22.15" customHeight="1" spans="1:19">
      <c r="A51" s="21"/>
      <c r="B51" s="31"/>
      <c r="C51" s="32"/>
      <c r="D51" s="11">
        <v>2</v>
      </c>
      <c r="E51" s="11" t="s">
        <v>88</v>
      </c>
      <c r="F51" s="12">
        <v>84</v>
      </c>
      <c r="G51" s="11">
        <f>INT(ROUND(F51/17,0))</f>
        <v>5</v>
      </c>
      <c r="H51" s="11"/>
      <c r="I51" s="11"/>
      <c r="J51" s="11"/>
      <c r="K51" s="11"/>
      <c r="M51" s="11" t="s">
        <v>65</v>
      </c>
      <c r="N51" s="11"/>
      <c r="O51" s="11"/>
      <c r="Q51" s="11"/>
      <c r="R51" s="45" t="s">
        <v>30</v>
      </c>
      <c r="S51" s="49"/>
    </row>
    <row r="52" customHeight="1" spans="1:19">
      <c r="A52" s="21"/>
      <c r="B52" s="31"/>
      <c r="C52" s="32"/>
      <c r="D52" s="11">
        <v>3</v>
      </c>
      <c r="E52" s="11" t="s">
        <v>89</v>
      </c>
      <c r="F52" s="12">
        <v>56</v>
      </c>
      <c r="G52" s="11">
        <f>INT(ROUND(F52/17,0))</f>
        <v>3</v>
      </c>
      <c r="H52" s="11"/>
      <c r="I52" s="11"/>
      <c r="J52" s="11"/>
      <c r="K52" s="11"/>
      <c r="L52" s="11" t="s">
        <v>57</v>
      </c>
      <c r="N52" s="11"/>
      <c r="O52" s="11"/>
      <c r="P52" s="11"/>
      <c r="Q52" s="11"/>
      <c r="R52" s="12"/>
      <c r="S52" s="47" t="s">
        <v>30</v>
      </c>
    </row>
    <row r="53" ht="26.65" customHeight="1" spans="1:19">
      <c r="A53" s="21"/>
      <c r="B53" s="33"/>
      <c r="C53" s="34"/>
      <c r="D53" s="11">
        <v>4</v>
      </c>
      <c r="E53" s="11" t="s">
        <v>90</v>
      </c>
      <c r="F53" s="12">
        <v>208</v>
      </c>
      <c r="G53" s="11">
        <f>INT(ROUND(F53/17,0))</f>
        <v>12</v>
      </c>
      <c r="H53" s="11"/>
      <c r="I53" s="11"/>
      <c r="J53" s="11"/>
      <c r="K53" s="11"/>
      <c r="L53" s="11"/>
      <c r="M53" s="11"/>
      <c r="N53" s="11"/>
      <c r="O53" s="11" t="s">
        <v>65</v>
      </c>
      <c r="P53" s="11" t="s">
        <v>91</v>
      </c>
      <c r="Q53" s="11"/>
      <c r="R53" s="45" t="s">
        <v>30</v>
      </c>
      <c r="S53" s="49"/>
    </row>
    <row r="54" customHeight="1" spans="1:19">
      <c r="A54" s="21"/>
      <c r="B54" s="10" t="s">
        <v>53</v>
      </c>
      <c r="C54" s="10"/>
      <c r="D54" s="10"/>
      <c r="E54" s="11"/>
      <c r="F54" s="12">
        <f>SUM(F50:F53)</f>
        <v>432</v>
      </c>
      <c r="G54" s="11">
        <f>SUM(G50:G53)</f>
        <v>25</v>
      </c>
      <c r="H54" s="12"/>
      <c r="I54" s="12"/>
      <c r="J54" s="12"/>
      <c r="K54" s="11" t="s">
        <v>65</v>
      </c>
      <c r="L54" s="11" t="s">
        <v>57</v>
      </c>
      <c r="M54" s="11" t="s">
        <v>65</v>
      </c>
      <c r="N54" s="11"/>
      <c r="O54" s="11" t="s">
        <v>65</v>
      </c>
      <c r="P54" s="11" t="s">
        <v>91</v>
      </c>
      <c r="Q54" s="11"/>
      <c r="R54" s="45"/>
      <c r="S54" s="49"/>
    </row>
    <row r="55" customHeight="1" spans="1:19">
      <c r="A55" s="35" t="s">
        <v>92</v>
      </c>
      <c r="B55" s="11" t="s">
        <v>93</v>
      </c>
      <c r="C55" s="11"/>
      <c r="D55" s="10">
        <v>1</v>
      </c>
      <c r="E55" s="11" t="s">
        <v>94</v>
      </c>
      <c r="F55" s="10">
        <v>44</v>
      </c>
      <c r="G55" s="10">
        <f>INT(ROUND(F55/17,0))</f>
        <v>3</v>
      </c>
      <c r="H55" s="10"/>
      <c r="I55" s="10"/>
      <c r="J55" s="10"/>
      <c r="K55" s="10"/>
      <c r="L55" s="40">
        <v>4</v>
      </c>
      <c r="M55" s="10"/>
      <c r="N55" s="10"/>
      <c r="O55" s="10"/>
      <c r="P55" s="10"/>
      <c r="Q55" s="10"/>
      <c r="R55" s="10"/>
      <c r="S55" s="10" t="s">
        <v>30</v>
      </c>
    </row>
    <row r="56" customHeight="1" spans="1:19">
      <c r="A56" s="35"/>
      <c r="B56" s="11"/>
      <c r="C56" s="11"/>
      <c r="D56" s="18"/>
      <c r="E56" s="11" t="s">
        <v>95</v>
      </c>
      <c r="F56" s="18"/>
      <c r="G56" s="18"/>
      <c r="H56" s="18"/>
      <c r="I56" s="18"/>
      <c r="J56" s="18"/>
      <c r="K56" s="18"/>
      <c r="L56" s="41"/>
      <c r="M56" s="18"/>
      <c r="N56" s="18"/>
      <c r="O56" s="18"/>
      <c r="P56" s="18"/>
      <c r="Q56" s="18"/>
      <c r="R56" s="18"/>
      <c r="S56" s="18"/>
    </row>
    <row r="57" customHeight="1" spans="1:19">
      <c r="A57" s="35"/>
      <c r="B57" s="11"/>
      <c r="C57" s="11"/>
      <c r="D57" s="10">
        <v>2</v>
      </c>
      <c r="E57" s="12" t="s">
        <v>96</v>
      </c>
      <c r="F57" s="10">
        <v>44</v>
      </c>
      <c r="G57" s="10">
        <f>INT(ROUND(F57/17,0))</f>
        <v>3</v>
      </c>
      <c r="H57" s="10"/>
      <c r="I57" s="10"/>
      <c r="J57" s="10"/>
      <c r="K57" s="10"/>
      <c r="L57" s="40"/>
      <c r="M57" s="10">
        <v>4</v>
      </c>
      <c r="N57" s="10"/>
      <c r="O57" s="10"/>
      <c r="P57" s="10"/>
      <c r="Q57" s="10"/>
      <c r="R57" s="10"/>
      <c r="S57" s="10" t="s">
        <v>30</v>
      </c>
    </row>
    <row r="58" customHeight="1" spans="1:19">
      <c r="A58" s="35"/>
      <c r="B58" s="11"/>
      <c r="C58" s="11"/>
      <c r="D58" s="18"/>
      <c r="E58" s="12" t="s">
        <v>97</v>
      </c>
      <c r="F58" s="18"/>
      <c r="G58" s="18"/>
      <c r="H58" s="18"/>
      <c r="I58" s="18"/>
      <c r="J58" s="18"/>
      <c r="K58" s="18"/>
      <c r="L58" s="41"/>
      <c r="M58" s="18"/>
      <c r="N58" s="18"/>
      <c r="O58" s="18"/>
      <c r="P58" s="18"/>
      <c r="Q58" s="18"/>
      <c r="R58" s="18"/>
      <c r="S58" s="18"/>
    </row>
    <row r="59" customHeight="1" spans="1:19">
      <c r="A59" s="35"/>
      <c r="B59" s="11"/>
      <c r="C59" s="11"/>
      <c r="D59" s="10">
        <v>3</v>
      </c>
      <c r="E59" s="12" t="s">
        <v>98</v>
      </c>
      <c r="F59" s="10">
        <v>22</v>
      </c>
      <c r="G59" s="10">
        <f>INT(ROUND(F59/17,0))</f>
        <v>1</v>
      </c>
      <c r="H59" s="10"/>
      <c r="I59" s="10"/>
      <c r="J59" s="10"/>
      <c r="K59" s="10"/>
      <c r="L59" s="40"/>
      <c r="M59" s="10">
        <v>2</v>
      </c>
      <c r="N59" s="10"/>
      <c r="O59" s="10"/>
      <c r="P59" s="10"/>
      <c r="Q59" s="10"/>
      <c r="R59" s="10"/>
      <c r="S59" s="10" t="s">
        <v>30</v>
      </c>
    </row>
    <row r="60" customHeight="1" spans="1:19">
      <c r="A60" s="35"/>
      <c r="B60" s="11"/>
      <c r="C60" s="11"/>
      <c r="D60" s="18"/>
      <c r="E60" s="12" t="s">
        <v>99</v>
      </c>
      <c r="F60" s="18"/>
      <c r="G60" s="18"/>
      <c r="H60" s="18"/>
      <c r="I60" s="18"/>
      <c r="J60" s="18"/>
      <c r="K60" s="18"/>
      <c r="L60" s="41"/>
      <c r="M60" s="18"/>
      <c r="N60" s="18"/>
      <c r="O60" s="18"/>
      <c r="P60" s="18"/>
      <c r="Q60" s="18"/>
      <c r="R60" s="18"/>
      <c r="S60" s="18"/>
    </row>
    <row r="61" customHeight="1" spans="1:19">
      <c r="A61" s="35"/>
      <c r="B61" s="11"/>
      <c r="C61" s="11"/>
      <c r="D61" s="10">
        <v>4</v>
      </c>
      <c r="E61" s="12" t="s">
        <v>100</v>
      </c>
      <c r="F61" s="10">
        <v>56</v>
      </c>
      <c r="G61" s="10">
        <f>INT(ROUND(F61/17,0))</f>
        <v>3</v>
      </c>
      <c r="H61" s="10"/>
      <c r="I61" s="10"/>
      <c r="J61" s="10"/>
      <c r="K61" s="10"/>
      <c r="L61" s="40"/>
      <c r="M61" s="10"/>
      <c r="N61" s="10">
        <v>4</v>
      </c>
      <c r="O61" s="10"/>
      <c r="P61" s="10"/>
      <c r="Q61" s="10"/>
      <c r="R61" s="10"/>
      <c r="S61" s="10" t="s">
        <v>30</v>
      </c>
    </row>
    <row r="62" customHeight="1" spans="1:19">
      <c r="A62" s="35"/>
      <c r="B62" s="11"/>
      <c r="C62" s="11"/>
      <c r="D62" s="18"/>
      <c r="E62" s="12" t="s">
        <v>101</v>
      </c>
      <c r="F62" s="18"/>
      <c r="G62" s="18"/>
      <c r="H62" s="18"/>
      <c r="I62" s="18"/>
      <c r="J62" s="18"/>
      <c r="K62" s="18"/>
      <c r="L62" s="41"/>
      <c r="M62" s="18"/>
      <c r="N62" s="18"/>
      <c r="O62" s="18"/>
      <c r="P62" s="18"/>
      <c r="Q62" s="18"/>
      <c r="R62" s="18"/>
      <c r="S62" s="18"/>
    </row>
    <row r="63" customHeight="1" spans="1:19">
      <c r="A63" s="35"/>
      <c r="B63" s="11"/>
      <c r="C63" s="11"/>
      <c r="D63" s="10">
        <v>5</v>
      </c>
      <c r="E63" s="12" t="s">
        <v>102</v>
      </c>
      <c r="F63" s="10">
        <v>28</v>
      </c>
      <c r="G63" s="10">
        <f>INT(ROUND(F63/17,0))</f>
        <v>2</v>
      </c>
      <c r="H63" s="10"/>
      <c r="I63" s="10"/>
      <c r="J63" s="10"/>
      <c r="K63" s="10"/>
      <c r="L63" s="40"/>
      <c r="M63" s="10"/>
      <c r="N63" s="10">
        <v>2</v>
      </c>
      <c r="O63" s="10"/>
      <c r="P63" s="10"/>
      <c r="Q63" s="10"/>
      <c r="R63" s="10"/>
      <c r="S63" s="10" t="s">
        <v>30</v>
      </c>
    </row>
    <row r="64" customHeight="1" spans="1:19">
      <c r="A64" s="35"/>
      <c r="B64" s="11"/>
      <c r="C64" s="11"/>
      <c r="D64" s="18"/>
      <c r="E64" s="12" t="s">
        <v>103</v>
      </c>
      <c r="F64" s="18"/>
      <c r="G64" s="18"/>
      <c r="H64" s="18"/>
      <c r="I64" s="18"/>
      <c r="J64" s="18"/>
      <c r="K64" s="18"/>
      <c r="L64" s="41"/>
      <c r="M64" s="18"/>
      <c r="N64" s="18"/>
      <c r="O64" s="18"/>
      <c r="P64" s="18"/>
      <c r="Q64" s="18"/>
      <c r="R64" s="18"/>
      <c r="S64" s="18"/>
    </row>
    <row r="65" customHeight="1" spans="1:19">
      <c r="A65" s="35"/>
      <c r="B65" s="11"/>
      <c r="C65" s="11"/>
      <c r="D65" s="10">
        <v>6</v>
      </c>
      <c r="E65" s="12" t="s">
        <v>104</v>
      </c>
      <c r="F65" s="10">
        <v>44</v>
      </c>
      <c r="G65" s="10">
        <f>INT(ROUND(F65/17,0))</f>
        <v>3</v>
      </c>
      <c r="H65" s="10"/>
      <c r="I65" s="10"/>
      <c r="J65" s="10"/>
      <c r="K65" s="10"/>
      <c r="L65" s="40"/>
      <c r="M65" s="10"/>
      <c r="N65" s="10"/>
      <c r="O65" s="10">
        <v>4</v>
      </c>
      <c r="P65" s="10"/>
      <c r="Q65" s="10"/>
      <c r="R65" s="10"/>
      <c r="S65" s="10" t="s">
        <v>30</v>
      </c>
    </row>
    <row r="66" customHeight="1" spans="1:19">
      <c r="A66" s="35"/>
      <c r="B66" s="11"/>
      <c r="C66" s="11"/>
      <c r="D66" s="18"/>
      <c r="E66" s="12" t="s">
        <v>105</v>
      </c>
      <c r="F66" s="18"/>
      <c r="G66" s="18"/>
      <c r="H66" s="18"/>
      <c r="I66" s="18"/>
      <c r="J66" s="18"/>
      <c r="K66" s="18"/>
      <c r="L66" s="41"/>
      <c r="M66" s="18"/>
      <c r="N66" s="18"/>
      <c r="O66" s="18"/>
      <c r="P66" s="18"/>
      <c r="Q66" s="18"/>
      <c r="R66" s="18"/>
      <c r="S66" s="18"/>
    </row>
    <row r="67" customHeight="1" spans="1:19">
      <c r="A67" s="35"/>
      <c r="B67" s="11"/>
      <c r="C67" s="11"/>
      <c r="D67" s="10">
        <v>7</v>
      </c>
      <c r="E67" s="12" t="s">
        <v>106</v>
      </c>
      <c r="F67" s="10">
        <v>22</v>
      </c>
      <c r="G67" s="10">
        <f>INT(ROUND(F67/17,0))</f>
        <v>1</v>
      </c>
      <c r="H67" s="10"/>
      <c r="I67" s="10"/>
      <c r="J67" s="10"/>
      <c r="K67" s="10"/>
      <c r="L67" s="40"/>
      <c r="M67" s="10"/>
      <c r="N67" s="10"/>
      <c r="O67" s="14">
        <v>2</v>
      </c>
      <c r="P67" s="10"/>
      <c r="Q67" s="10"/>
      <c r="R67" s="10"/>
      <c r="S67" s="10" t="s">
        <v>30</v>
      </c>
    </row>
    <row r="68" customHeight="1" spans="1:19">
      <c r="A68" s="35"/>
      <c r="B68" s="11"/>
      <c r="C68" s="11"/>
      <c r="D68" s="18"/>
      <c r="E68" s="12" t="s">
        <v>107</v>
      </c>
      <c r="F68" s="18"/>
      <c r="G68" s="18"/>
      <c r="H68" s="18"/>
      <c r="I68" s="18"/>
      <c r="J68" s="18"/>
      <c r="K68" s="18"/>
      <c r="L68" s="41"/>
      <c r="M68" s="18"/>
      <c r="N68" s="18"/>
      <c r="O68" s="18"/>
      <c r="P68" s="18"/>
      <c r="Q68" s="18"/>
      <c r="R68" s="18"/>
      <c r="S68" s="18"/>
    </row>
    <row r="69" customHeight="1" spans="1:19">
      <c r="A69" s="35"/>
      <c r="B69" s="11"/>
      <c r="C69" s="11"/>
      <c r="D69" s="10">
        <v>8</v>
      </c>
      <c r="E69" s="12" t="s">
        <v>108</v>
      </c>
      <c r="F69" s="10">
        <v>28</v>
      </c>
      <c r="G69" s="10">
        <f>INT(ROUND(F69/17,0))</f>
        <v>2</v>
      </c>
      <c r="H69" s="10"/>
      <c r="I69" s="10"/>
      <c r="J69" s="10"/>
      <c r="K69" s="10"/>
      <c r="L69" s="40"/>
      <c r="M69" s="10"/>
      <c r="N69" s="10"/>
      <c r="O69" s="10"/>
      <c r="P69" s="10">
        <v>4</v>
      </c>
      <c r="Q69" s="10"/>
      <c r="R69" s="10"/>
      <c r="S69" s="10" t="s">
        <v>30</v>
      </c>
    </row>
    <row r="70" customHeight="1" spans="1:19">
      <c r="A70" s="35"/>
      <c r="B70" s="11"/>
      <c r="C70" s="11"/>
      <c r="D70" s="18"/>
      <c r="E70" s="12" t="s">
        <v>109</v>
      </c>
      <c r="F70" s="18"/>
      <c r="G70" s="18"/>
      <c r="H70" s="18"/>
      <c r="I70" s="18"/>
      <c r="J70" s="18"/>
      <c r="K70" s="18"/>
      <c r="L70" s="41"/>
      <c r="M70" s="18"/>
      <c r="N70" s="18"/>
      <c r="O70" s="18"/>
      <c r="P70" s="18"/>
      <c r="Q70" s="18"/>
      <c r="R70" s="18"/>
      <c r="S70" s="18"/>
    </row>
    <row r="71" customHeight="1" spans="1:19">
      <c r="A71" s="35"/>
      <c r="B71" s="27" t="s">
        <v>110</v>
      </c>
      <c r="C71" s="30"/>
      <c r="D71" s="10">
        <v>1</v>
      </c>
      <c r="E71" s="11" t="s">
        <v>111</v>
      </c>
      <c r="F71" s="10">
        <v>22</v>
      </c>
      <c r="G71" s="10">
        <f>INT(ROUND(F71/17,0))</f>
        <v>1</v>
      </c>
      <c r="H71" s="10"/>
      <c r="I71" s="10"/>
      <c r="J71" s="10"/>
      <c r="K71" s="10">
        <v>2</v>
      </c>
      <c r="L71" s="40"/>
      <c r="M71" s="10"/>
      <c r="N71" s="10"/>
      <c r="O71" s="10"/>
      <c r="P71" s="10"/>
      <c r="Q71" s="10"/>
      <c r="R71" s="10"/>
      <c r="S71" s="10" t="s">
        <v>30</v>
      </c>
    </row>
    <row r="72" customHeight="1" spans="1:19">
      <c r="A72" s="35"/>
      <c r="B72" s="31"/>
      <c r="C72" s="32"/>
      <c r="D72" s="18"/>
      <c r="E72" s="11" t="s">
        <v>112</v>
      </c>
      <c r="F72" s="18"/>
      <c r="G72" s="18"/>
      <c r="H72" s="18"/>
      <c r="I72" s="18"/>
      <c r="J72" s="18"/>
      <c r="K72" s="18"/>
      <c r="L72" s="41"/>
      <c r="M72" s="18"/>
      <c r="N72" s="18"/>
      <c r="O72" s="18"/>
      <c r="P72" s="18"/>
      <c r="Q72" s="18"/>
      <c r="R72" s="18"/>
      <c r="S72" s="18"/>
    </row>
    <row r="73" customHeight="1" spans="1:19">
      <c r="A73" s="35"/>
      <c r="B73" s="31"/>
      <c r="C73" s="32"/>
      <c r="D73" s="10">
        <v>2</v>
      </c>
      <c r="E73" s="11" t="s">
        <v>113</v>
      </c>
      <c r="F73" s="10">
        <v>44</v>
      </c>
      <c r="G73" s="10">
        <f>INT(ROUND(F73/17,0))</f>
        <v>3</v>
      </c>
      <c r="H73" s="10"/>
      <c r="I73" s="10"/>
      <c r="J73" s="10"/>
      <c r="K73" s="10"/>
      <c r="L73" s="40">
        <v>4</v>
      </c>
      <c r="M73" s="10"/>
      <c r="N73" s="10"/>
      <c r="O73" s="10"/>
      <c r="P73" s="10"/>
      <c r="Q73" s="10"/>
      <c r="R73" s="10"/>
      <c r="S73" s="10" t="s">
        <v>30</v>
      </c>
    </row>
    <row r="74" customHeight="1" spans="1:19">
      <c r="A74" s="35"/>
      <c r="B74" s="31"/>
      <c r="C74" s="32"/>
      <c r="D74" s="18"/>
      <c r="E74" s="11" t="s">
        <v>114</v>
      </c>
      <c r="F74" s="18"/>
      <c r="G74" s="18"/>
      <c r="H74" s="18"/>
      <c r="I74" s="18"/>
      <c r="J74" s="18"/>
      <c r="K74" s="18"/>
      <c r="L74" s="41">
        <v>4</v>
      </c>
      <c r="M74" s="18"/>
      <c r="N74" s="18"/>
      <c r="O74" s="18"/>
      <c r="P74" s="18"/>
      <c r="Q74" s="18"/>
      <c r="R74" s="18"/>
      <c r="S74" s="18"/>
    </row>
    <row r="75" customHeight="1" spans="1:19">
      <c r="A75" s="35"/>
      <c r="B75" s="31"/>
      <c r="C75" s="32"/>
      <c r="D75" s="10">
        <v>3</v>
      </c>
      <c r="E75" s="11" t="s">
        <v>115</v>
      </c>
      <c r="F75" s="10">
        <v>22</v>
      </c>
      <c r="G75" s="10">
        <f>INT(ROUND(F75/17,0))</f>
        <v>1</v>
      </c>
      <c r="H75" s="10"/>
      <c r="I75" s="10"/>
      <c r="J75" s="10"/>
      <c r="K75" s="10"/>
      <c r="L75" s="40"/>
      <c r="M75" s="10">
        <v>2</v>
      </c>
      <c r="N75" s="10"/>
      <c r="O75" s="10"/>
      <c r="P75" s="10"/>
      <c r="Q75" s="10"/>
      <c r="R75" s="10"/>
      <c r="S75" s="10" t="s">
        <v>30</v>
      </c>
    </row>
    <row r="76" customHeight="1" spans="1:19">
      <c r="A76" s="35"/>
      <c r="B76" s="31"/>
      <c r="C76" s="32"/>
      <c r="D76" s="18"/>
      <c r="E76" s="11" t="s">
        <v>116</v>
      </c>
      <c r="F76" s="18"/>
      <c r="G76" s="18"/>
      <c r="H76" s="18"/>
      <c r="I76" s="18"/>
      <c r="J76" s="18"/>
      <c r="K76" s="18"/>
      <c r="L76" s="41"/>
      <c r="M76" s="18"/>
      <c r="N76" s="18"/>
      <c r="O76" s="18"/>
      <c r="P76" s="18"/>
      <c r="Q76" s="18"/>
      <c r="R76" s="18"/>
      <c r="S76" s="18"/>
    </row>
    <row r="77" customHeight="1" spans="1:19">
      <c r="A77" s="35"/>
      <c r="B77" s="31"/>
      <c r="C77" s="32"/>
      <c r="D77" s="10">
        <v>4</v>
      </c>
      <c r="E77" s="11" t="s">
        <v>117</v>
      </c>
      <c r="F77" s="10">
        <v>44</v>
      </c>
      <c r="G77" s="10">
        <f>INT(ROUND(F77/17,0))</f>
        <v>3</v>
      </c>
      <c r="H77" s="10"/>
      <c r="I77" s="10"/>
      <c r="J77" s="10"/>
      <c r="K77" s="10"/>
      <c r="L77" s="40"/>
      <c r="M77" s="10">
        <v>4</v>
      </c>
      <c r="N77" s="10"/>
      <c r="O77" s="10"/>
      <c r="P77" s="10"/>
      <c r="Q77" s="10"/>
      <c r="R77" s="10"/>
      <c r="S77" s="10" t="s">
        <v>30</v>
      </c>
    </row>
    <row r="78" customHeight="1" spans="1:19">
      <c r="A78" s="35"/>
      <c r="B78" s="31"/>
      <c r="C78" s="32"/>
      <c r="D78" s="18"/>
      <c r="E78" s="11" t="s">
        <v>118</v>
      </c>
      <c r="F78" s="18"/>
      <c r="G78" s="18"/>
      <c r="H78" s="18"/>
      <c r="I78" s="18"/>
      <c r="J78" s="18"/>
      <c r="K78" s="18"/>
      <c r="L78" s="41"/>
      <c r="M78" s="18"/>
      <c r="N78" s="18"/>
      <c r="O78" s="18"/>
      <c r="P78" s="18"/>
      <c r="Q78" s="18"/>
      <c r="R78" s="18"/>
      <c r="S78" s="18"/>
    </row>
    <row r="79" customHeight="1" spans="1:19">
      <c r="A79" s="35"/>
      <c r="B79" s="31"/>
      <c r="C79" s="32"/>
      <c r="D79" s="10">
        <v>5</v>
      </c>
      <c r="E79" s="11" t="s">
        <v>119</v>
      </c>
      <c r="F79" s="10">
        <v>56</v>
      </c>
      <c r="G79" s="10">
        <f>INT(ROUND(F79/17,0))</f>
        <v>3</v>
      </c>
      <c r="H79" s="10"/>
      <c r="I79" s="10"/>
      <c r="J79" s="10"/>
      <c r="K79" s="10"/>
      <c r="L79" s="40"/>
      <c r="M79" s="10"/>
      <c r="N79" s="10">
        <v>4</v>
      </c>
      <c r="O79" s="10"/>
      <c r="P79" s="10"/>
      <c r="Q79" s="10"/>
      <c r="R79" s="10"/>
      <c r="S79" s="10" t="s">
        <v>30</v>
      </c>
    </row>
    <row r="80" customHeight="1" spans="1:19">
      <c r="A80" s="35"/>
      <c r="B80" s="31"/>
      <c r="C80" s="32"/>
      <c r="D80" s="18"/>
      <c r="E80" s="11" t="s">
        <v>120</v>
      </c>
      <c r="F80" s="18"/>
      <c r="G80" s="18"/>
      <c r="H80" s="18"/>
      <c r="I80" s="18"/>
      <c r="J80" s="18"/>
      <c r="K80" s="18"/>
      <c r="L80" s="41"/>
      <c r="M80" s="18">
        <v>2</v>
      </c>
      <c r="N80" s="18"/>
      <c r="O80" s="18"/>
      <c r="P80" s="18"/>
      <c r="Q80" s="18"/>
      <c r="R80" s="18"/>
      <c r="S80" s="18"/>
    </row>
    <row r="81" customHeight="1" spans="1:19">
      <c r="A81" s="35"/>
      <c r="B81" s="31"/>
      <c r="C81" s="32"/>
      <c r="D81" s="10">
        <v>6</v>
      </c>
      <c r="E81" s="11" t="s">
        <v>121</v>
      </c>
      <c r="F81" s="10">
        <v>28</v>
      </c>
      <c r="G81" s="10">
        <f>INT(ROUND(F81/17,0))</f>
        <v>2</v>
      </c>
      <c r="H81" s="10"/>
      <c r="I81" s="10"/>
      <c r="J81" s="10"/>
      <c r="K81" s="10"/>
      <c r="L81" s="40"/>
      <c r="M81" s="10"/>
      <c r="N81" s="10">
        <v>2</v>
      </c>
      <c r="O81" s="10"/>
      <c r="P81" s="10"/>
      <c r="Q81" s="10"/>
      <c r="R81" s="10"/>
      <c r="S81" s="10" t="s">
        <v>30</v>
      </c>
    </row>
    <row r="82" customHeight="1" spans="1:19">
      <c r="A82" s="35"/>
      <c r="B82" s="31"/>
      <c r="C82" s="32"/>
      <c r="D82" s="18"/>
      <c r="E82" s="11" t="s">
        <v>122</v>
      </c>
      <c r="F82" s="18"/>
      <c r="G82" s="18"/>
      <c r="H82" s="18"/>
      <c r="I82" s="18"/>
      <c r="J82" s="18"/>
      <c r="K82" s="18"/>
      <c r="L82" s="41"/>
      <c r="M82" s="18"/>
      <c r="N82" s="18"/>
      <c r="O82" s="18"/>
      <c r="P82" s="18"/>
      <c r="Q82" s="18"/>
      <c r="R82" s="18"/>
      <c r="S82" s="18"/>
    </row>
    <row r="83" customHeight="1" spans="1:19">
      <c r="A83" s="35"/>
      <c r="B83" s="31"/>
      <c r="C83" s="32"/>
      <c r="D83" s="10">
        <v>7</v>
      </c>
      <c r="E83" s="11" t="s">
        <v>123</v>
      </c>
      <c r="F83" s="10">
        <v>44</v>
      </c>
      <c r="G83" s="10">
        <f>INT(ROUND(F83/17,0))</f>
        <v>3</v>
      </c>
      <c r="H83" s="10"/>
      <c r="I83" s="10"/>
      <c r="J83" s="10"/>
      <c r="K83" s="10"/>
      <c r="L83" s="40"/>
      <c r="M83" s="10"/>
      <c r="N83" s="10"/>
      <c r="O83" s="10">
        <v>4</v>
      </c>
      <c r="P83" s="10"/>
      <c r="Q83" s="10"/>
      <c r="R83" s="10"/>
      <c r="S83" s="10" t="s">
        <v>30</v>
      </c>
    </row>
    <row r="84" customHeight="1" spans="1:19">
      <c r="A84" s="35"/>
      <c r="B84" s="31"/>
      <c r="C84" s="32"/>
      <c r="D84" s="18"/>
      <c r="E84" s="11" t="s">
        <v>124</v>
      </c>
      <c r="F84" s="18"/>
      <c r="G84" s="18"/>
      <c r="H84" s="18"/>
      <c r="I84" s="18"/>
      <c r="J84" s="18"/>
      <c r="K84" s="18"/>
      <c r="L84" s="41"/>
      <c r="M84" s="18"/>
      <c r="N84" s="18"/>
      <c r="O84" s="18"/>
      <c r="P84" s="18"/>
      <c r="Q84" s="18"/>
      <c r="R84" s="18"/>
      <c r="S84" s="18"/>
    </row>
    <row r="85" customHeight="1" spans="1:19">
      <c r="A85" s="35"/>
      <c r="B85" s="31"/>
      <c r="C85" s="32"/>
      <c r="D85" s="10">
        <v>8</v>
      </c>
      <c r="E85" s="11" t="s">
        <v>125</v>
      </c>
      <c r="F85" s="10">
        <v>44</v>
      </c>
      <c r="G85" s="10">
        <f>INT(ROUND(F85/17,0))</f>
        <v>3</v>
      </c>
      <c r="H85" s="10"/>
      <c r="I85" s="10"/>
      <c r="J85" s="10"/>
      <c r="K85" s="10"/>
      <c r="L85" s="40"/>
      <c r="M85" s="10"/>
      <c r="N85" s="10"/>
      <c r="O85" s="10">
        <v>4</v>
      </c>
      <c r="P85" s="10"/>
      <c r="Q85" s="10"/>
      <c r="R85" s="10"/>
      <c r="S85" s="10" t="s">
        <v>30</v>
      </c>
    </row>
    <row r="86" customHeight="1" spans="1:19">
      <c r="A86" s="35"/>
      <c r="B86" s="31"/>
      <c r="C86" s="32"/>
      <c r="D86" s="18"/>
      <c r="E86" s="11" t="s">
        <v>126</v>
      </c>
      <c r="F86" s="18"/>
      <c r="G86" s="18"/>
      <c r="H86" s="18"/>
      <c r="I86" s="18"/>
      <c r="J86" s="18"/>
      <c r="K86" s="18"/>
      <c r="L86" s="41"/>
      <c r="M86" s="18"/>
      <c r="N86" s="18">
        <v>4</v>
      </c>
      <c r="O86" s="18"/>
      <c r="P86" s="18"/>
      <c r="Q86" s="18"/>
      <c r="R86" s="18"/>
      <c r="S86" s="18"/>
    </row>
    <row r="87" customHeight="1" spans="1:19">
      <c r="A87" s="35"/>
      <c r="B87" s="31"/>
      <c r="C87" s="32"/>
      <c r="D87" s="10">
        <v>9</v>
      </c>
      <c r="E87" s="11" t="s">
        <v>127</v>
      </c>
      <c r="F87" s="10">
        <v>28</v>
      </c>
      <c r="G87" s="10">
        <f>INT(ROUND(F87/17,0))</f>
        <v>2</v>
      </c>
      <c r="H87" s="10"/>
      <c r="I87" s="10"/>
      <c r="J87" s="10"/>
      <c r="K87" s="10"/>
      <c r="L87" s="40"/>
      <c r="M87" s="10"/>
      <c r="N87" s="10"/>
      <c r="O87" s="10"/>
      <c r="P87" s="10">
        <v>4</v>
      </c>
      <c r="Q87" s="10"/>
      <c r="R87" s="10"/>
      <c r="S87" s="10" t="s">
        <v>30</v>
      </c>
    </row>
    <row r="88" customHeight="1" spans="1:19">
      <c r="A88" s="35"/>
      <c r="B88" s="31"/>
      <c r="C88" s="32"/>
      <c r="D88" s="18"/>
      <c r="E88" s="11" t="s">
        <v>128</v>
      </c>
      <c r="F88" s="18"/>
      <c r="G88" s="18"/>
      <c r="H88" s="18"/>
      <c r="I88" s="18"/>
      <c r="J88" s="18"/>
      <c r="K88" s="18"/>
      <c r="L88" s="41"/>
      <c r="M88" s="18"/>
      <c r="N88" s="18"/>
      <c r="O88" s="18"/>
      <c r="P88" s="18"/>
      <c r="Q88" s="18"/>
      <c r="R88" s="18"/>
      <c r="S88" s="18"/>
    </row>
    <row r="89" customHeight="1" spans="1:19">
      <c r="A89" s="35"/>
      <c r="B89" s="31"/>
      <c r="C89" s="32"/>
      <c r="D89" s="10">
        <v>10</v>
      </c>
      <c r="E89" s="11" t="s">
        <v>129</v>
      </c>
      <c r="F89" s="10">
        <v>28</v>
      </c>
      <c r="G89" s="10">
        <f>INT(ROUND(F89/17,0))</f>
        <v>2</v>
      </c>
      <c r="H89" s="10"/>
      <c r="I89" s="10"/>
      <c r="J89" s="10"/>
      <c r="K89" s="10"/>
      <c r="L89" s="40"/>
      <c r="M89" s="10"/>
      <c r="N89" s="10"/>
      <c r="O89" s="10"/>
      <c r="P89" s="10">
        <v>4</v>
      </c>
      <c r="Q89" s="10"/>
      <c r="R89" s="10"/>
      <c r="S89" s="10" t="s">
        <v>30</v>
      </c>
    </row>
    <row r="90" customHeight="1" spans="1:19">
      <c r="A90" s="35"/>
      <c r="B90" s="31"/>
      <c r="C90" s="32"/>
      <c r="D90" s="18"/>
      <c r="E90" s="11" t="s">
        <v>115</v>
      </c>
      <c r="F90" s="18"/>
      <c r="G90" s="18"/>
      <c r="H90" s="18"/>
      <c r="I90" s="18"/>
      <c r="J90" s="18"/>
      <c r="K90" s="18"/>
      <c r="L90" s="41"/>
      <c r="M90" s="18"/>
      <c r="N90" s="18"/>
      <c r="O90" s="18"/>
      <c r="P90" s="18"/>
      <c r="Q90" s="18"/>
      <c r="R90" s="18"/>
      <c r="S90" s="18"/>
    </row>
    <row r="91" customHeight="1" spans="1:19">
      <c r="A91" s="35"/>
      <c r="B91" s="31"/>
      <c r="C91" s="32"/>
      <c r="D91" s="10">
        <v>11</v>
      </c>
      <c r="E91" s="12" t="s">
        <v>130</v>
      </c>
      <c r="F91" s="10">
        <v>28</v>
      </c>
      <c r="G91" s="10">
        <f>INT(ROUND(F91/17,0))</f>
        <v>2</v>
      </c>
      <c r="H91" s="10"/>
      <c r="I91" s="10"/>
      <c r="J91" s="10"/>
      <c r="K91" s="10"/>
      <c r="L91" s="40"/>
      <c r="M91" s="10"/>
      <c r="N91" s="10"/>
      <c r="O91" s="10"/>
      <c r="P91" s="10">
        <v>4</v>
      </c>
      <c r="Q91" s="10"/>
      <c r="R91" s="10"/>
      <c r="S91" s="10" t="s">
        <v>30</v>
      </c>
    </row>
    <row r="92" customHeight="1" spans="1:19">
      <c r="A92" s="35"/>
      <c r="B92" s="31"/>
      <c r="C92" s="32"/>
      <c r="D92" s="18"/>
      <c r="E92" s="11" t="s">
        <v>131</v>
      </c>
      <c r="F92" s="18"/>
      <c r="G92" s="18"/>
      <c r="H92" s="18"/>
      <c r="I92" s="18"/>
      <c r="J92" s="18"/>
      <c r="K92" s="18"/>
      <c r="L92" s="41"/>
      <c r="M92" s="18"/>
      <c r="N92" s="18"/>
      <c r="O92" s="18">
        <v>2</v>
      </c>
      <c r="P92" s="18"/>
      <c r="Q92" s="18"/>
      <c r="R92" s="18"/>
      <c r="S92" s="18"/>
    </row>
    <row r="93" customHeight="1" spans="1:19">
      <c r="A93" s="35"/>
      <c r="B93" s="31"/>
      <c r="C93" s="32"/>
      <c r="D93" s="10">
        <v>12</v>
      </c>
      <c r="E93" s="11" t="s">
        <v>132</v>
      </c>
      <c r="F93" s="10">
        <v>28</v>
      </c>
      <c r="G93" s="10">
        <f>INT(ROUND(F93/17,0))</f>
        <v>2</v>
      </c>
      <c r="H93" s="10"/>
      <c r="I93" s="10"/>
      <c r="J93" s="10"/>
      <c r="K93" s="10"/>
      <c r="L93" s="40"/>
      <c r="M93" s="10"/>
      <c r="N93" s="10"/>
      <c r="O93" s="10"/>
      <c r="P93" s="10">
        <v>4</v>
      </c>
      <c r="Q93" s="10"/>
      <c r="R93" s="10"/>
      <c r="S93" s="10" t="s">
        <v>30</v>
      </c>
    </row>
    <row r="94" customHeight="1" spans="1:19">
      <c r="A94" s="35"/>
      <c r="B94" s="31"/>
      <c r="C94" s="32"/>
      <c r="D94" s="18"/>
      <c r="E94" s="11" t="s">
        <v>133</v>
      </c>
      <c r="F94" s="18"/>
      <c r="G94" s="18"/>
      <c r="H94" s="18"/>
      <c r="I94" s="18"/>
      <c r="J94" s="18"/>
      <c r="K94" s="18"/>
      <c r="L94" s="41"/>
      <c r="M94" s="18"/>
      <c r="N94" s="18"/>
      <c r="O94" s="18"/>
      <c r="P94" s="18"/>
      <c r="Q94" s="18"/>
      <c r="R94" s="18"/>
      <c r="S94" s="18"/>
    </row>
    <row r="95" customHeight="1" spans="1:19">
      <c r="A95" s="52"/>
      <c r="B95" s="11" t="s">
        <v>53</v>
      </c>
      <c r="C95" s="11"/>
      <c r="D95" s="11"/>
      <c r="E95" s="11"/>
      <c r="F95" s="12">
        <f>SUM(F55:F94)</f>
        <v>704</v>
      </c>
      <c r="G95" s="12">
        <f>SUM(G55:G94)</f>
        <v>45</v>
      </c>
      <c r="H95" s="12"/>
      <c r="I95" s="12"/>
      <c r="J95" s="12"/>
      <c r="K95" s="12">
        <f>SUM(K55:K94)</f>
        <v>2</v>
      </c>
      <c r="L95" s="12">
        <v>8</v>
      </c>
      <c r="M95" s="12">
        <v>12</v>
      </c>
      <c r="N95" s="12">
        <v>12</v>
      </c>
      <c r="O95" s="12">
        <v>14</v>
      </c>
      <c r="P95" s="12">
        <f>SUM(P55:P94)</f>
        <v>20</v>
      </c>
      <c r="Q95" s="12"/>
      <c r="R95" s="12"/>
      <c r="S95" s="49"/>
    </row>
    <row r="96" customHeight="1" spans="1:19">
      <c r="A96" s="53" t="s">
        <v>134</v>
      </c>
      <c r="B96" s="11" t="s">
        <v>135</v>
      </c>
      <c r="C96" s="11"/>
      <c r="D96" s="11"/>
      <c r="E96" s="11"/>
      <c r="F96" s="11">
        <v>30</v>
      </c>
      <c r="G96" s="11">
        <v>1</v>
      </c>
      <c r="H96" s="11" t="s">
        <v>73</v>
      </c>
      <c r="I96" s="11"/>
      <c r="J96" s="11"/>
      <c r="K96" s="11"/>
      <c r="L96" s="11"/>
      <c r="M96" s="11"/>
      <c r="N96" s="11"/>
      <c r="O96" s="11"/>
      <c r="P96" s="11"/>
      <c r="Q96" s="11"/>
      <c r="R96" s="12"/>
      <c r="S96" s="47" t="s">
        <v>30</v>
      </c>
    </row>
    <row r="97" customHeight="1" spans="1:19">
      <c r="A97" s="53"/>
      <c r="B97" s="11" t="s">
        <v>136</v>
      </c>
      <c r="C97" s="11"/>
      <c r="D97" s="11"/>
      <c r="E97" s="11"/>
      <c r="F97" s="11">
        <v>30</v>
      </c>
      <c r="G97" s="11">
        <v>1</v>
      </c>
      <c r="H97" s="11"/>
      <c r="I97" s="11" t="s">
        <v>73</v>
      </c>
      <c r="J97" s="11"/>
      <c r="K97" s="11"/>
      <c r="L97" s="11"/>
      <c r="M97" s="11"/>
      <c r="N97" s="11"/>
      <c r="O97" s="11"/>
      <c r="P97" s="11"/>
      <c r="Q97" s="11"/>
      <c r="R97" s="12"/>
      <c r="S97" s="47" t="s">
        <v>30</v>
      </c>
    </row>
    <row r="98" customHeight="1" spans="1:19">
      <c r="A98" s="53"/>
      <c r="B98" s="11" t="s">
        <v>53</v>
      </c>
      <c r="C98" s="11"/>
      <c r="D98" s="11"/>
      <c r="E98" s="11"/>
      <c r="F98" s="11">
        <f>SUM(F96:F97)</f>
        <v>60</v>
      </c>
      <c r="G98" s="11">
        <f>SUM(G96:G97)</f>
        <v>2</v>
      </c>
      <c r="H98" s="11" t="s">
        <v>73</v>
      </c>
      <c r="I98" s="11" t="s">
        <v>73</v>
      </c>
      <c r="J98" s="11"/>
      <c r="K98" s="11"/>
      <c r="L98" s="11"/>
      <c r="M98" s="11"/>
      <c r="N98" s="11"/>
      <c r="O98" s="11"/>
      <c r="P98" s="11"/>
      <c r="Q98" s="11"/>
      <c r="R98" s="12"/>
      <c r="S98" s="49"/>
    </row>
    <row r="99" customHeight="1" spans="1:19">
      <c r="A99" s="54" t="s">
        <v>137</v>
      </c>
      <c r="B99" s="55"/>
      <c r="C99" s="55"/>
      <c r="D99" s="55"/>
      <c r="E99" s="55"/>
      <c r="F99" s="56">
        <f>F24+F36+F49+F54+F95+F98</f>
        <v>5158</v>
      </c>
      <c r="G99" s="56">
        <f>G24+G36+G49+G54+G95+G98</f>
        <v>285</v>
      </c>
      <c r="H99" s="56">
        <f t="shared" ref="H99:P99" si="4">SUM(H24+H36+H49+H95)</f>
        <v>29</v>
      </c>
      <c r="I99" s="56">
        <f t="shared" si="4"/>
        <v>28</v>
      </c>
      <c r="J99" s="56">
        <f t="shared" si="4"/>
        <v>28</v>
      </c>
      <c r="K99" s="56">
        <f t="shared" si="4"/>
        <v>28</v>
      </c>
      <c r="L99" s="56">
        <f t="shared" si="4"/>
        <v>28</v>
      </c>
      <c r="M99" s="56">
        <f t="shared" si="4"/>
        <v>26</v>
      </c>
      <c r="N99" s="56">
        <f t="shared" si="4"/>
        <v>26</v>
      </c>
      <c r="O99" s="56">
        <f t="shared" si="4"/>
        <v>26</v>
      </c>
      <c r="P99" s="56">
        <f t="shared" si="4"/>
        <v>26</v>
      </c>
      <c r="Q99" s="56" t="s">
        <v>85</v>
      </c>
      <c r="R99" s="55"/>
      <c r="S99" s="59"/>
    </row>
    <row r="100" ht="29.45" customHeight="1" spans="1:19">
      <c r="A100" s="57" t="s">
        <v>138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60"/>
    </row>
  </sheetData>
  <mergeCells count="335">
    <mergeCell ref="A1:S1"/>
    <mergeCell ref="F2:G2"/>
    <mergeCell ref="H2:Q2"/>
    <mergeCell ref="R2:S2"/>
    <mergeCell ref="B24:E24"/>
    <mergeCell ref="B36:E36"/>
    <mergeCell ref="B48:C48"/>
    <mergeCell ref="B49:E49"/>
    <mergeCell ref="B54:E54"/>
    <mergeCell ref="B95:E95"/>
    <mergeCell ref="B96:E96"/>
    <mergeCell ref="B97:E97"/>
    <mergeCell ref="B98:E98"/>
    <mergeCell ref="A99:E99"/>
    <mergeCell ref="A100:S100"/>
    <mergeCell ref="A5:A24"/>
    <mergeCell ref="A25:A54"/>
    <mergeCell ref="A55:A95"/>
    <mergeCell ref="A96:A98"/>
    <mergeCell ref="B5:B13"/>
    <mergeCell ref="B14:B23"/>
    <mergeCell ref="C5:C12"/>
    <mergeCell ref="C14:C22"/>
    <mergeCell ref="D2:D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E2:E4"/>
    <mergeCell ref="F3:F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G3:G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I55:I56"/>
    <mergeCell ref="I57:I58"/>
    <mergeCell ref="I59:I60"/>
    <mergeCell ref="I61:I62"/>
    <mergeCell ref="I63:I64"/>
    <mergeCell ref="I65:I66"/>
    <mergeCell ref="I67:I68"/>
    <mergeCell ref="I69:I70"/>
    <mergeCell ref="I71:I72"/>
    <mergeCell ref="I73:I74"/>
    <mergeCell ref="I75:I76"/>
    <mergeCell ref="I77:I78"/>
    <mergeCell ref="I79:I80"/>
    <mergeCell ref="I81:I82"/>
    <mergeCell ref="I83:I84"/>
    <mergeCell ref="I85:I86"/>
    <mergeCell ref="I87:I88"/>
    <mergeCell ref="I89:I90"/>
    <mergeCell ref="I91:I92"/>
    <mergeCell ref="I93:I9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87:J88"/>
    <mergeCell ref="J89:J90"/>
    <mergeCell ref="J91:J92"/>
    <mergeCell ref="J93:J94"/>
    <mergeCell ref="K55:K56"/>
    <mergeCell ref="K57:K58"/>
    <mergeCell ref="K59:K60"/>
    <mergeCell ref="K61:K62"/>
    <mergeCell ref="K63:K64"/>
    <mergeCell ref="K65:K66"/>
    <mergeCell ref="K67:K68"/>
    <mergeCell ref="K69:K70"/>
    <mergeCell ref="K71:K72"/>
    <mergeCell ref="K73:K74"/>
    <mergeCell ref="K75:K76"/>
    <mergeCell ref="K77:K78"/>
    <mergeCell ref="K79:K80"/>
    <mergeCell ref="K81:K82"/>
    <mergeCell ref="K83:K84"/>
    <mergeCell ref="K85:K86"/>
    <mergeCell ref="K87:K88"/>
    <mergeCell ref="K89:K90"/>
    <mergeCell ref="K91:K92"/>
    <mergeCell ref="K93:K94"/>
    <mergeCell ref="L55:L56"/>
    <mergeCell ref="L57:L58"/>
    <mergeCell ref="L59:L60"/>
    <mergeCell ref="L61:L62"/>
    <mergeCell ref="L63:L64"/>
    <mergeCell ref="L65:L66"/>
    <mergeCell ref="L67:L68"/>
    <mergeCell ref="L69:L70"/>
    <mergeCell ref="L71:L72"/>
    <mergeCell ref="L73:L74"/>
    <mergeCell ref="L75:L76"/>
    <mergeCell ref="L77:L78"/>
    <mergeCell ref="L79:L80"/>
    <mergeCell ref="L81:L82"/>
    <mergeCell ref="L83:L84"/>
    <mergeCell ref="L85:L86"/>
    <mergeCell ref="L87:L88"/>
    <mergeCell ref="L89:L90"/>
    <mergeCell ref="L91:L92"/>
    <mergeCell ref="L93:L94"/>
    <mergeCell ref="M55:M56"/>
    <mergeCell ref="M57:M58"/>
    <mergeCell ref="M59:M60"/>
    <mergeCell ref="M61:M62"/>
    <mergeCell ref="M63:M64"/>
    <mergeCell ref="M65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N55:N56"/>
    <mergeCell ref="N57:N58"/>
    <mergeCell ref="N59:N60"/>
    <mergeCell ref="N61:N62"/>
    <mergeCell ref="N63:N64"/>
    <mergeCell ref="N65:N66"/>
    <mergeCell ref="N67:N68"/>
    <mergeCell ref="N69:N70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89:N90"/>
    <mergeCell ref="N91:N92"/>
    <mergeCell ref="N93:N94"/>
    <mergeCell ref="O55:O56"/>
    <mergeCell ref="O57:O58"/>
    <mergeCell ref="O59:O60"/>
    <mergeCell ref="O61:O62"/>
    <mergeCell ref="O63:O64"/>
    <mergeCell ref="O65:O66"/>
    <mergeCell ref="O67:O68"/>
    <mergeCell ref="O69:O70"/>
    <mergeCell ref="O71:O72"/>
    <mergeCell ref="O73:O74"/>
    <mergeCell ref="O75:O76"/>
    <mergeCell ref="O77:O78"/>
    <mergeCell ref="O79:O80"/>
    <mergeCell ref="O81:O82"/>
    <mergeCell ref="O83:O84"/>
    <mergeCell ref="O85:O86"/>
    <mergeCell ref="O87:O88"/>
    <mergeCell ref="O89:O90"/>
    <mergeCell ref="O91:O92"/>
    <mergeCell ref="O93:O94"/>
    <mergeCell ref="P55:P56"/>
    <mergeCell ref="P57:P58"/>
    <mergeCell ref="P59:P60"/>
    <mergeCell ref="P61:P62"/>
    <mergeCell ref="P63:P64"/>
    <mergeCell ref="P65:P66"/>
    <mergeCell ref="P67:P68"/>
    <mergeCell ref="P69:P70"/>
    <mergeCell ref="P71:P72"/>
    <mergeCell ref="P73:P74"/>
    <mergeCell ref="P75:P76"/>
    <mergeCell ref="P77:P78"/>
    <mergeCell ref="P79:P80"/>
    <mergeCell ref="P81:P82"/>
    <mergeCell ref="P83:P84"/>
    <mergeCell ref="P85:P86"/>
    <mergeCell ref="P87:P88"/>
    <mergeCell ref="P89:P90"/>
    <mergeCell ref="P91:P92"/>
    <mergeCell ref="P93:P94"/>
    <mergeCell ref="Q55:Q56"/>
    <mergeCell ref="Q57:Q58"/>
    <mergeCell ref="Q59:Q60"/>
    <mergeCell ref="Q61:Q62"/>
    <mergeCell ref="Q63:Q64"/>
    <mergeCell ref="Q65:Q66"/>
    <mergeCell ref="Q67:Q68"/>
    <mergeCell ref="Q69:Q70"/>
    <mergeCell ref="Q71:Q72"/>
    <mergeCell ref="Q73:Q74"/>
    <mergeCell ref="Q75:Q76"/>
    <mergeCell ref="Q77:Q78"/>
    <mergeCell ref="Q79:Q80"/>
    <mergeCell ref="Q81:Q82"/>
    <mergeCell ref="Q83:Q84"/>
    <mergeCell ref="Q85:Q86"/>
    <mergeCell ref="Q87:Q88"/>
    <mergeCell ref="Q89:Q90"/>
    <mergeCell ref="Q91:Q92"/>
    <mergeCell ref="Q93:Q94"/>
    <mergeCell ref="R3:R4"/>
    <mergeCell ref="R55:R56"/>
    <mergeCell ref="R57:R58"/>
    <mergeCell ref="R59:R60"/>
    <mergeCell ref="R61:R62"/>
    <mergeCell ref="R63:R64"/>
    <mergeCell ref="R65:R66"/>
    <mergeCell ref="R67:R68"/>
    <mergeCell ref="R69:R70"/>
    <mergeCell ref="R71:R72"/>
    <mergeCell ref="R73:R74"/>
    <mergeCell ref="R75:R76"/>
    <mergeCell ref="R77:R78"/>
    <mergeCell ref="R79:R80"/>
    <mergeCell ref="R81:R82"/>
    <mergeCell ref="R83:R84"/>
    <mergeCell ref="R85:R86"/>
    <mergeCell ref="R87:R88"/>
    <mergeCell ref="R89:R90"/>
    <mergeCell ref="R91:R92"/>
    <mergeCell ref="R93:R94"/>
    <mergeCell ref="S3:S4"/>
    <mergeCell ref="S55:S56"/>
    <mergeCell ref="S57:S58"/>
    <mergeCell ref="S59:S60"/>
    <mergeCell ref="S61:S62"/>
    <mergeCell ref="S63:S64"/>
    <mergeCell ref="S65:S66"/>
    <mergeCell ref="S67:S68"/>
    <mergeCell ref="S69:S70"/>
    <mergeCell ref="S71:S72"/>
    <mergeCell ref="S73:S74"/>
    <mergeCell ref="S75:S76"/>
    <mergeCell ref="S77:S78"/>
    <mergeCell ref="S79:S80"/>
    <mergeCell ref="S81:S82"/>
    <mergeCell ref="S83:S84"/>
    <mergeCell ref="S85:S86"/>
    <mergeCell ref="S87:S88"/>
    <mergeCell ref="S89:S90"/>
    <mergeCell ref="S91:S92"/>
    <mergeCell ref="S93:S94"/>
    <mergeCell ref="A2:C4"/>
    <mergeCell ref="B25:C35"/>
    <mergeCell ref="B37:C47"/>
    <mergeCell ref="B50:C53"/>
    <mergeCell ref="B55:C70"/>
    <mergeCell ref="B71:C94"/>
  </mergeCells>
  <pageMargins left="0.700694444444445" right="0.700694444444445" top="0.751388888888889" bottom="0.751388888888889" header="0.298611111111111" footer="0.298611111111111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Cameal辰</cp:lastModifiedBy>
  <dcterms:created xsi:type="dcterms:W3CDTF">2018-12-09T08:44:00Z</dcterms:created>
  <cp:lastPrinted>2020-07-07T04:50:00Z</cp:lastPrinted>
  <dcterms:modified xsi:type="dcterms:W3CDTF">2021-06-16T06:30:53Z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A30DABB8B10E41F589EF1E668E4D654A</vt:lpwstr>
  </property>
</Properties>
</file>