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<sst xmlns="http://schemas.openxmlformats.org/spreadsheetml/2006/main" count="213" uniqueCount="121">
  <si>
    <t>江苏联合职业技术学院扬州技师分院五年制高职现代物流管理专业教学进程安排表</t>
  </si>
  <si>
    <t>类别</t>
  </si>
  <si>
    <t>序号</t>
  </si>
  <si>
    <t>课程名称</t>
  </si>
  <si>
    <t>学时与学分</t>
  </si>
  <si>
    <t>周学时及教学周安排</t>
  </si>
  <si>
    <t>考核方式</t>
  </si>
  <si>
    <t>总学
时数</t>
  </si>
  <si>
    <t>学分</t>
  </si>
  <si>
    <t>一</t>
  </si>
  <si>
    <t>二</t>
  </si>
  <si>
    <t>三</t>
  </si>
  <si>
    <t>四</t>
  </si>
  <si>
    <t>五</t>
  </si>
  <si>
    <t>考试</t>
  </si>
  <si>
    <t>考查</t>
  </si>
  <si>
    <t>16+2</t>
  </si>
  <si>
    <t>17+1</t>
  </si>
  <si>
    <t>公共基础
课程</t>
  </si>
  <si>
    <t>思想政治</t>
  </si>
  <si>
    <t>必修</t>
  </si>
  <si>
    <t>中国特色社会主义</t>
  </si>
  <si>
    <t>√</t>
  </si>
  <si>
    <t>心理健康与职业生涯</t>
  </si>
  <si>
    <t>哲学与人生</t>
  </si>
  <si>
    <t>职业道德与法治</t>
  </si>
  <si>
    <t>思想道德修养与法律基础</t>
  </si>
  <si>
    <t>毛泽东思想与中国特色社会主义理论体系概论</t>
  </si>
  <si>
    <t>中华优秀传统文化</t>
  </si>
  <si>
    <t>总8</t>
  </si>
  <si>
    <t>形势与政策（讲座）</t>
  </si>
  <si>
    <t>限选</t>
  </si>
  <si>
    <t>党史</t>
  </si>
  <si>
    <t>文化课</t>
  </si>
  <si>
    <t>语文</t>
  </si>
  <si>
    <t>数学</t>
  </si>
  <si>
    <t>英语</t>
  </si>
  <si>
    <t>历史</t>
  </si>
  <si>
    <t>信息技术</t>
  </si>
  <si>
    <t>体育与健康（包含急救知识）</t>
  </si>
  <si>
    <t>创业与就业教育</t>
  </si>
  <si>
    <t>美术</t>
  </si>
  <si>
    <t>美育</t>
  </si>
  <si>
    <t>劳动教育</t>
  </si>
  <si>
    <t>合    计</t>
  </si>
  <si>
    <t>专业（技能）课程</t>
  </si>
  <si>
    <t>专业（群）平台课程</t>
  </si>
  <si>
    <t>货物学</t>
  </si>
  <si>
    <t>经济学基础</t>
  </si>
  <si>
    <t>管理学基础</t>
  </si>
  <si>
    <t>基础会计</t>
  </si>
  <si>
    <t>现代物流管理</t>
  </si>
  <si>
    <t>电子商务基础</t>
  </si>
  <si>
    <t>快递实务</t>
  </si>
  <si>
    <t>物流法律法规</t>
  </si>
  <si>
    <t>现代商务谈判</t>
  </si>
  <si>
    <t>国际贸易基础</t>
  </si>
  <si>
    <t>客户关系管理</t>
  </si>
  <si>
    <t>网络营销</t>
  </si>
  <si>
    <t>办公软件应用</t>
  </si>
  <si>
    <t>小   计</t>
  </si>
  <si>
    <t>专业核心课程</t>
  </si>
  <si>
    <t>配送管理实务</t>
  </si>
  <si>
    <t>物流采购实务</t>
  </si>
  <si>
    <t>运输管理实务</t>
  </si>
  <si>
    <t>仓储管理实务</t>
  </si>
  <si>
    <t>物流信息技术与管理</t>
  </si>
  <si>
    <t>供应链管理</t>
  </si>
  <si>
    <t>物流市场营销</t>
  </si>
  <si>
    <t>物流成本管理</t>
  </si>
  <si>
    <t>小    计</t>
  </si>
  <si>
    <t>专业方向课模块</t>
  </si>
  <si>
    <t>第三方物流</t>
  </si>
  <si>
    <t>连锁流通管理</t>
  </si>
  <si>
    <t>特种货物存贮管理</t>
  </si>
  <si>
    <t>国际物流</t>
  </si>
  <si>
    <t>国际多式联运实务</t>
  </si>
  <si>
    <t>报关、报检实务</t>
  </si>
  <si>
    <t>国际物流与货运代理</t>
  </si>
  <si>
    <t>生产物流</t>
  </si>
  <si>
    <t>生产物流实务</t>
  </si>
  <si>
    <t>销售、回收物流</t>
  </si>
  <si>
    <t>生产运营实务</t>
  </si>
  <si>
    <t>专业实训模块</t>
  </si>
  <si>
    <t>3D运输实训</t>
  </si>
  <si>
    <t>1W</t>
  </si>
  <si>
    <t>仓储规划与设计实训</t>
  </si>
  <si>
    <t>运输调度仿真实训</t>
  </si>
  <si>
    <t>配送作业综合实训</t>
  </si>
  <si>
    <t>仓储操作实务实训</t>
  </si>
  <si>
    <t>仓储运营管理实训</t>
  </si>
  <si>
    <t>物流综合实训</t>
  </si>
  <si>
    <t>毕业设计（或毕业论文）</t>
  </si>
  <si>
    <t>4W</t>
  </si>
  <si>
    <t>顶岗实习</t>
  </si>
  <si>
    <t>14W</t>
  </si>
  <si>
    <t>技能鉴定</t>
  </si>
  <si>
    <t>职业基础</t>
  </si>
  <si>
    <t>物流管理职业技能等级证书</t>
  </si>
  <si>
    <t>物流综合实务</t>
  </si>
  <si>
    <t>合   计</t>
  </si>
  <si>
    <t>任选课</t>
  </si>
  <si>
    <t>公共选修</t>
  </si>
  <si>
    <t>书法/地理/经典诵读</t>
  </si>
  <si>
    <t>沟通与技巧/商务礼仪/秘书实务</t>
  </si>
  <si>
    <t>影视鉴赏/photoshop/文书与档案管理</t>
  </si>
  <si>
    <t>人力资源管理/合同法/劳动法</t>
  </si>
  <si>
    <t>专业拓展选修</t>
  </si>
  <si>
    <t>物流仿真技术/物流配送中心设计/叉车作业</t>
  </si>
  <si>
    <t>物联网技术应用/物联网技术基础/国际货运代理实务</t>
  </si>
  <si>
    <t>物流英语/冷链物流管理实务/物流单证实务</t>
  </si>
  <si>
    <t>客户服务/消费心理学/物流系统规划与设计</t>
  </si>
  <si>
    <t>智慧物流/企业物流管理/合同与商务管理</t>
  </si>
  <si>
    <t>新媒体营销/移动电商物流/ERP</t>
  </si>
  <si>
    <t>合计</t>
  </si>
  <si>
    <t>素质拓展模块</t>
  </si>
  <si>
    <t>军训与入学教育</t>
  </si>
  <si>
    <t>2W</t>
  </si>
  <si>
    <t>社会实践</t>
  </si>
  <si>
    <t>总   计</t>
  </si>
  <si>
    <t>18W</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</si>
</sst>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b/>
      <sz val="12"/>
      <name val="宋体"/>
      <charset val="134"/>
    </font>
    <font>
      <sz val="9"/>
      <name val="宋体"/>
      <charset val="134"/>
    </font>
    <font>
      <sz val="10.5"/>
      <name val="Calibri"/>
      <charset val="134"/>
    </font>
    <font>
      <sz val="9"/>
      <color rgb="FFFF0000"/>
      <name val="宋体"/>
      <charset val="134"/>
    </font>
    <font>
      <sz val="9"/>
      <name val="仿宋"/>
      <charset val="134"/>
    </font>
    <font>
      <sz val="9"/>
      <name val="Calibri"/>
      <charset val="134"/>
    </font>
    <font>
      <b/>
      <sz val="9"/>
      <name val="宋体"/>
      <charset val="134"/>
    </font>
    <font>
      <b/>
      <sz val="9"/>
      <name val="Calibri"/>
      <charset val="134"/>
    </font>
    <font>
      <sz val="9"/>
      <name val="仿宋_GB2312"/>
      <charset val="134"/>
    </font>
    <font>
      <b/>
      <sz val="7.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6"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4" applyNumberFormat="0" applyFill="0" applyAlignment="0" applyProtection="0">
      <alignment vertical="center"/>
    </xf>
    <xf numFmtId="0" fontId="13" fillId="0" borderId="14" applyNumberFormat="0" applyFill="0" applyAlignment="0" applyProtection="0">
      <alignment vertical="center"/>
    </xf>
    <xf numFmtId="0" fontId="19" fillId="22" borderId="0" applyNumberFormat="0" applyBorder="0" applyAlignment="0" applyProtection="0">
      <alignment vertical="center"/>
    </xf>
    <xf numFmtId="0" fontId="16" fillId="0" borderId="18" applyNumberFormat="0" applyFill="0" applyAlignment="0" applyProtection="0">
      <alignment vertical="center"/>
    </xf>
    <xf numFmtId="0" fontId="19" fillId="21" borderId="0" applyNumberFormat="0" applyBorder="0" applyAlignment="0" applyProtection="0">
      <alignment vertical="center"/>
    </xf>
    <xf numFmtId="0" fontId="20" fillId="15" borderId="15" applyNumberFormat="0" applyAlignment="0" applyProtection="0">
      <alignment vertical="center"/>
    </xf>
    <xf numFmtId="0" fontId="29" fillId="15" borderId="19" applyNumberFormat="0" applyAlignment="0" applyProtection="0">
      <alignment vertical="center"/>
    </xf>
    <xf numFmtId="0" fontId="12" fillId="7" borderId="13" applyNumberFormat="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28" fillId="0" borderId="20" applyNumberFormat="0" applyFill="0" applyAlignment="0" applyProtection="0">
      <alignment vertical="center"/>
    </xf>
    <xf numFmtId="0" fontId="22" fillId="0" borderId="17"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1" fillId="33" borderId="0" applyNumberFormat="0" applyBorder="0" applyAlignment="0" applyProtection="0">
      <alignment vertical="center"/>
    </xf>
    <xf numFmtId="0" fontId="19" fillId="13"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19" borderId="0" applyNumberFormat="0" applyBorder="0" applyAlignment="0" applyProtection="0">
      <alignment vertical="center"/>
    </xf>
  </cellStyleXfs>
  <cellXfs count="30">
    <xf numFmtId="0" fontId="0" fillId="0" borderId="0" xfId="0"/>
    <xf numFmtId="0" fontId="0" fillId="2" borderId="0" xfId="0" applyFill="1"/>
    <xf numFmtId="0" fontId="0" fillId="2" borderId="0" xfId="0" applyFill="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1" xfId="0" applyFill="1" applyBorder="1"/>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8"/>
  <sheetViews>
    <sheetView tabSelected="1" workbookViewId="0">
      <pane xSplit="3" ySplit="5" topLeftCell="D75" activePane="bottomRight" state="frozen"/>
      <selection/>
      <selection pane="topRight"/>
      <selection pane="bottomLeft"/>
      <selection pane="bottomRight" activeCell="E70" sqref="E70"/>
    </sheetView>
  </sheetViews>
  <sheetFormatPr defaultColWidth="9" defaultRowHeight="13.5"/>
  <cols>
    <col min="1" max="1" width="4.875" style="1" customWidth="1"/>
    <col min="2" max="2" width="5.25" style="1" customWidth="1"/>
    <col min="3" max="3" width="5.125" style="1" customWidth="1"/>
    <col min="4" max="4" width="4.625" style="2" customWidth="1"/>
    <col min="5" max="5" width="30.75" style="1" customWidth="1"/>
    <col min="6" max="6" width="6.5" style="1" customWidth="1"/>
    <col min="7" max="7" width="5.375" style="1" customWidth="1"/>
    <col min="8" max="12" width="6.625" style="1" customWidth="1"/>
    <col min="13" max="13" width="6.625" style="2" customWidth="1"/>
    <col min="14" max="15" width="6.625" style="1" customWidth="1"/>
    <col min="16" max="17" width="6.625" style="2" customWidth="1"/>
    <col min="18" max="18" width="4" style="1" customWidth="1"/>
    <col min="19" max="19" width="3.75" style="1" customWidth="1"/>
  </cols>
  <sheetData>
    <row r="1" ht="23.25" customHeight="1" spans="1:19">
      <c r="A1" s="3" t="s">
        <v>0</v>
      </c>
      <c r="B1" s="3"/>
      <c r="C1" s="3"/>
      <c r="D1" s="3"/>
      <c r="E1" s="3"/>
      <c r="F1" s="3"/>
      <c r="G1" s="3"/>
      <c r="H1" s="3"/>
      <c r="I1" s="3"/>
      <c r="J1" s="3"/>
      <c r="K1" s="3"/>
      <c r="L1" s="3"/>
      <c r="M1" s="3"/>
      <c r="N1" s="3"/>
      <c r="O1" s="3"/>
      <c r="P1" s="3"/>
      <c r="Q1" s="3"/>
      <c r="R1" s="3"/>
      <c r="S1" s="3"/>
    </row>
    <row r="2" ht="15.75" customHeight="1" spans="1:19">
      <c r="A2" s="4" t="s">
        <v>1</v>
      </c>
      <c r="B2" s="4"/>
      <c r="C2" s="4"/>
      <c r="D2" s="4" t="s">
        <v>2</v>
      </c>
      <c r="E2" s="4" t="s">
        <v>3</v>
      </c>
      <c r="F2" s="4" t="s">
        <v>4</v>
      </c>
      <c r="G2" s="4"/>
      <c r="H2" s="4" t="s">
        <v>5</v>
      </c>
      <c r="I2" s="4"/>
      <c r="J2" s="4"/>
      <c r="K2" s="4"/>
      <c r="L2" s="4"/>
      <c r="M2" s="4"/>
      <c r="N2" s="4"/>
      <c r="O2" s="4"/>
      <c r="P2" s="4"/>
      <c r="Q2" s="4"/>
      <c r="R2" s="4" t="s">
        <v>6</v>
      </c>
      <c r="S2" s="4"/>
    </row>
    <row r="3" ht="15.75" customHeight="1" spans="1:19">
      <c r="A3" s="4"/>
      <c r="B3" s="4"/>
      <c r="C3" s="4"/>
      <c r="D3" s="4"/>
      <c r="E3" s="4"/>
      <c r="F3" s="5" t="s">
        <v>7</v>
      </c>
      <c r="G3" s="4" t="s">
        <v>8</v>
      </c>
      <c r="H3" s="4" t="s">
        <v>9</v>
      </c>
      <c r="I3" s="4"/>
      <c r="J3" s="4" t="s">
        <v>10</v>
      </c>
      <c r="K3" s="4"/>
      <c r="L3" s="4" t="s">
        <v>11</v>
      </c>
      <c r="M3" s="4"/>
      <c r="N3" s="4" t="s">
        <v>12</v>
      </c>
      <c r="O3" s="4"/>
      <c r="P3" s="4" t="s">
        <v>13</v>
      </c>
      <c r="Q3" s="4"/>
      <c r="R3" s="4" t="s">
        <v>14</v>
      </c>
      <c r="S3" s="4" t="s">
        <v>15</v>
      </c>
    </row>
    <row r="4" ht="15.75" customHeight="1" spans="1:19">
      <c r="A4" s="4"/>
      <c r="B4" s="4"/>
      <c r="C4" s="4"/>
      <c r="D4" s="4"/>
      <c r="E4" s="4"/>
      <c r="F4" s="6"/>
      <c r="G4" s="4"/>
      <c r="H4" s="4">
        <v>1</v>
      </c>
      <c r="I4" s="4">
        <v>2</v>
      </c>
      <c r="J4" s="4">
        <v>3</v>
      </c>
      <c r="K4" s="4">
        <v>4</v>
      </c>
      <c r="L4" s="4">
        <v>5</v>
      </c>
      <c r="M4" s="4">
        <v>6</v>
      </c>
      <c r="N4" s="4">
        <v>7</v>
      </c>
      <c r="O4" s="4">
        <v>8</v>
      </c>
      <c r="P4" s="4">
        <v>9</v>
      </c>
      <c r="Q4" s="4">
        <v>10</v>
      </c>
      <c r="R4" s="4"/>
      <c r="S4" s="4"/>
    </row>
    <row r="5" ht="15.75" customHeight="1" spans="1:19">
      <c r="A5" s="4"/>
      <c r="B5" s="4"/>
      <c r="C5" s="4"/>
      <c r="D5" s="4"/>
      <c r="E5" s="4"/>
      <c r="F5" s="7"/>
      <c r="G5" s="4"/>
      <c r="H5" s="4" t="s">
        <v>16</v>
      </c>
      <c r="I5" s="4" t="s">
        <v>17</v>
      </c>
      <c r="J5" s="4" t="s">
        <v>17</v>
      </c>
      <c r="K5" s="4" t="s">
        <v>17</v>
      </c>
      <c r="L5" s="4" t="s">
        <v>17</v>
      </c>
      <c r="M5" s="4" t="s">
        <v>17</v>
      </c>
      <c r="N5" s="4" t="s">
        <v>17</v>
      </c>
      <c r="O5" s="4" t="s">
        <v>17</v>
      </c>
      <c r="P5" s="4" t="s">
        <v>17</v>
      </c>
      <c r="Q5" s="4">
        <v>18</v>
      </c>
      <c r="R5" s="4"/>
      <c r="S5" s="4"/>
    </row>
    <row r="6" ht="18.95" customHeight="1" spans="1:19">
      <c r="A6" s="4" t="s">
        <v>18</v>
      </c>
      <c r="B6" s="4" t="s">
        <v>19</v>
      </c>
      <c r="C6" s="4" t="s">
        <v>20</v>
      </c>
      <c r="D6" s="4">
        <v>1</v>
      </c>
      <c r="E6" s="8" t="s">
        <v>21</v>
      </c>
      <c r="F6" s="4">
        <v>32</v>
      </c>
      <c r="G6" s="4">
        <v>2</v>
      </c>
      <c r="H6" s="9">
        <v>2</v>
      </c>
      <c r="I6" s="10"/>
      <c r="J6" s="10"/>
      <c r="K6" s="10"/>
      <c r="L6" s="10"/>
      <c r="M6" s="10"/>
      <c r="N6" s="10"/>
      <c r="O6" s="10"/>
      <c r="P6" s="10"/>
      <c r="Q6" s="10"/>
      <c r="R6" s="14"/>
      <c r="S6" s="4" t="s">
        <v>22</v>
      </c>
    </row>
    <row r="7" ht="18.95" customHeight="1" spans="1:19">
      <c r="A7" s="4"/>
      <c r="B7" s="4"/>
      <c r="C7" s="4"/>
      <c r="D7" s="4">
        <v>2</v>
      </c>
      <c r="E7" s="8" t="s">
        <v>23</v>
      </c>
      <c r="F7" s="4">
        <f t="shared" ref="F7:F23" si="0">(H7+I7+J7+K7+L7+M7+N7+O7+P7+Q7)*17</f>
        <v>34</v>
      </c>
      <c r="G7" s="4">
        <v>2</v>
      </c>
      <c r="H7" s="10"/>
      <c r="I7" s="9">
        <v>2</v>
      </c>
      <c r="J7" s="10"/>
      <c r="K7" s="10"/>
      <c r="L7" s="10"/>
      <c r="M7" s="10"/>
      <c r="N7" s="10"/>
      <c r="O7" s="10"/>
      <c r="P7" s="10"/>
      <c r="Q7" s="10"/>
      <c r="R7" s="14"/>
      <c r="S7" s="4" t="s">
        <v>22</v>
      </c>
    </row>
    <row r="8" ht="18.95" customHeight="1" spans="1:19">
      <c r="A8" s="4"/>
      <c r="B8" s="4"/>
      <c r="C8" s="4"/>
      <c r="D8" s="4">
        <v>3</v>
      </c>
      <c r="E8" s="8" t="s">
        <v>24</v>
      </c>
      <c r="F8" s="4">
        <f t="shared" si="0"/>
        <v>34</v>
      </c>
      <c r="G8" s="4">
        <v>2</v>
      </c>
      <c r="H8" s="10"/>
      <c r="I8" s="10"/>
      <c r="J8" s="9">
        <v>2</v>
      </c>
      <c r="K8" s="10"/>
      <c r="L8" s="10"/>
      <c r="M8" s="10"/>
      <c r="N8" s="10"/>
      <c r="O8" s="10"/>
      <c r="P8" s="10"/>
      <c r="Q8" s="10"/>
      <c r="R8" s="14"/>
      <c r="S8" s="4" t="s">
        <v>22</v>
      </c>
    </row>
    <row r="9" ht="18.95" customHeight="1" spans="1:19">
      <c r="A9" s="4"/>
      <c r="B9" s="4"/>
      <c r="C9" s="4"/>
      <c r="D9" s="4">
        <v>4</v>
      </c>
      <c r="E9" s="8" t="s">
        <v>25</v>
      </c>
      <c r="F9" s="4">
        <f t="shared" si="0"/>
        <v>34</v>
      </c>
      <c r="G9" s="4">
        <v>2</v>
      </c>
      <c r="H9" s="10"/>
      <c r="I9" s="10"/>
      <c r="J9" s="10"/>
      <c r="K9" s="9">
        <v>2</v>
      </c>
      <c r="L9" s="10"/>
      <c r="M9" s="10"/>
      <c r="N9" s="10"/>
      <c r="O9" s="10"/>
      <c r="P9" s="10"/>
      <c r="Q9" s="10"/>
      <c r="R9" s="14"/>
      <c r="S9" s="4" t="s">
        <v>22</v>
      </c>
    </row>
    <row r="10" ht="18.95" customHeight="1" spans="1:19">
      <c r="A10" s="4"/>
      <c r="B10" s="4"/>
      <c r="C10" s="4"/>
      <c r="D10" s="4">
        <v>5</v>
      </c>
      <c r="E10" s="8" t="s">
        <v>26</v>
      </c>
      <c r="F10" s="4">
        <f t="shared" si="0"/>
        <v>51</v>
      </c>
      <c r="G10" s="4">
        <v>3</v>
      </c>
      <c r="H10" s="10"/>
      <c r="I10" s="10"/>
      <c r="J10" s="10"/>
      <c r="K10" s="10"/>
      <c r="L10" s="9">
        <v>3</v>
      </c>
      <c r="M10" s="10"/>
      <c r="N10" s="10"/>
      <c r="O10" s="10"/>
      <c r="P10" s="10"/>
      <c r="Q10" s="10"/>
      <c r="R10" s="14"/>
      <c r="S10" s="4" t="s">
        <v>22</v>
      </c>
    </row>
    <row r="11" ht="18.95" customHeight="1" spans="1:19">
      <c r="A11" s="4"/>
      <c r="B11" s="4"/>
      <c r="C11" s="4"/>
      <c r="D11" s="4">
        <v>6</v>
      </c>
      <c r="E11" s="8" t="s">
        <v>27</v>
      </c>
      <c r="F11" s="4">
        <f t="shared" si="0"/>
        <v>68</v>
      </c>
      <c r="G11" s="4">
        <v>4</v>
      </c>
      <c r="H11" s="10"/>
      <c r="I11" s="10"/>
      <c r="J11" s="10"/>
      <c r="K11" s="10"/>
      <c r="L11" s="9"/>
      <c r="M11" s="9"/>
      <c r="N11" s="9">
        <v>2</v>
      </c>
      <c r="O11" s="9">
        <v>2</v>
      </c>
      <c r="P11" s="10"/>
      <c r="Q11" s="10"/>
      <c r="R11" s="10"/>
      <c r="S11" s="4" t="s">
        <v>22</v>
      </c>
    </row>
    <row r="12" ht="18.95" customHeight="1" spans="1:19">
      <c r="A12" s="4"/>
      <c r="B12" s="4"/>
      <c r="C12" s="4"/>
      <c r="D12" s="4">
        <v>7</v>
      </c>
      <c r="E12" s="8" t="s">
        <v>28</v>
      </c>
      <c r="F12" s="4">
        <v>24</v>
      </c>
      <c r="G12" s="11">
        <v>1</v>
      </c>
      <c r="H12" s="10"/>
      <c r="I12" s="10"/>
      <c r="J12" s="10"/>
      <c r="K12" s="10"/>
      <c r="L12" s="14"/>
      <c r="M12" s="4" t="s">
        <v>29</v>
      </c>
      <c r="N12" s="4" t="s">
        <v>29</v>
      </c>
      <c r="O12" s="4" t="s">
        <v>29</v>
      </c>
      <c r="P12" s="10"/>
      <c r="Q12" s="10"/>
      <c r="R12" s="10"/>
      <c r="S12" s="4" t="s">
        <v>22</v>
      </c>
    </row>
    <row r="13" ht="18.95" customHeight="1" spans="1:19">
      <c r="A13" s="4"/>
      <c r="B13" s="4"/>
      <c r="C13" s="4"/>
      <c r="D13" s="4">
        <v>8</v>
      </c>
      <c r="E13" s="8" t="s">
        <v>30</v>
      </c>
      <c r="F13" s="4">
        <v>24</v>
      </c>
      <c r="G13" s="11">
        <v>1</v>
      </c>
      <c r="H13" s="10"/>
      <c r="I13" s="10"/>
      <c r="J13" s="10"/>
      <c r="K13" s="10"/>
      <c r="L13" s="10"/>
      <c r="M13" s="4"/>
      <c r="N13" s="4" t="s">
        <v>29</v>
      </c>
      <c r="O13" s="4" t="s">
        <v>29</v>
      </c>
      <c r="P13" s="4" t="s">
        <v>29</v>
      </c>
      <c r="Q13" s="10"/>
      <c r="R13" s="10"/>
      <c r="S13" s="4" t="s">
        <v>22</v>
      </c>
    </row>
    <row r="14" ht="18.95" customHeight="1" spans="1:19">
      <c r="A14" s="4"/>
      <c r="B14" s="4"/>
      <c r="C14" s="4" t="s">
        <v>31</v>
      </c>
      <c r="D14" s="4">
        <v>9</v>
      </c>
      <c r="E14" s="8" t="s">
        <v>32</v>
      </c>
      <c r="F14" s="4">
        <f t="shared" si="0"/>
        <v>34</v>
      </c>
      <c r="G14" s="4">
        <v>2</v>
      </c>
      <c r="H14" s="10"/>
      <c r="I14" s="10"/>
      <c r="J14" s="10"/>
      <c r="K14" s="10"/>
      <c r="L14" s="10"/>
      <c r="M14" s="4">
        <v>2</v>
      </c>
      <c r="N14" s="4"/>
      <c r="O14" s="4"/>
      <c r="P14" s="10"/>
      <c r="Q14" s="10"/>
      <c r="R14" s="14"/>
      <c r="S14" s="4" t="s">
        <v>22</v>
      </c>
    </row>
    <row r="15" ht="18.95" customHeight="1" spans="1:19">
      <c r="A15" s="4"/>
      <c r="B15" s="4" t="s">
        <v>33</v>
      </c>
      <c r="C15" s="4" t="s">
        <v>20</v>
      </c>
      <c r="D15" s="4">
        <v>1</v>
      </c>
      <c r="E15" s="8" t="s">
        <v>34</v>
      </c>
      <c r="F15" s="4">
        <f>(H15+I15+J15+K15+L15+M15+N15+O15+P15+Q15)*17-4</f>
        <v>302</v>
      </c>
      <c r="G15" s="12">
        <v>18</v>
      </c>
      <c r="H15" s="4">
        <v>4</v>
      </c>
      <c r="I15" s="4">
        <v>4</v>
      </c>
      <c r="J15" s="4">
        <v>4</v>
      </c>
      <c r="K15" s="4">
        <v>2</v>
      </c>
      <c r="L15" s="4">
        <v>2</v>
      </c>
      <c r="M15" s="4">
        <v>2</v>
      </c>
      <c r="N15" s="4"/>
      <c r="O15" s="14"/>
      <c r="P15" s="14"/>
      <c r="Q15" s="14"/>
      <c r="R15" s="4" t="s">
        <v>22</v>
      </c>
      <c r="S15" s="14"/>
    </row>
    <row r="16" ht="18.95" customHeight="1" spans="1:19">
      <c r="A16" s="4"/>
      <c r="B16" s="4"/>
      <c r="C16" s="4"/>
      <c r="D16" s="4">
        <v>2</v>
      </c>
      <c r="E16" s="8" t="s">
        <v>35</v>
      </c>
      <c r="F16" s="4">
        <f>(H16+I16+J16+K16+L16+M16+N16+O16+P16+Q16)*17-4</f>
        <v>268</v>
      </c>
      <c r="G16" s="12">
        <v>16</v>
      </c>
      <c r="H16" s="4">
        <v>4</v>
      </c>
      <c r="I16" s="4">
        <v>4</v>
      </c>
      <c r="J16" s="4">
        <v>4</v>
      </c>
      <c r="K16" s="4">
        <v>2</v>
      </c>
      <c r="L16" s="4">
        <v>2</v>
      </c>
      <c r="M16" s="4"/>
      <c r="N16" s="4"/>
      <c r="O16" s="14"/>
      <c r="P16" s="14"/>
      <c r="Q16" s="14"/>
      <c r="R16" s="4" t="s">
        <v>22</v>
      </c>
      <c r="S16" s="14"/>
    </row>
    <row r="17" ht="18.95" customHeight="1" spans="1:19">
      <c r="A17" s="4"/>
      <c r="B17" s="4"/>
      <c r="C17" s="4"/>
      <c r="D17" s="4">
        <v>3</v>
      </c>
      <c r="E17" s="8" t="s">
        <v>36</v>
      </c>
      <c r="F17" s="4">
        <f>(H17+I17+J17+K17+L17+M17+N17+O17+P17+Q17)*17-4</f>
        <v>234</v>
      </c>
      <c r="G17" s="13">
        <v>14</v>
      </c>
      <c r="H17" s="4">
        <v>4</v>
      </c>
      <c r="I17" s="4">
        <v>4</v>
      </c>
      <c r="J17" s="4">
        <v>4</v>
      </c>
      <c r="K17" s="4">
        <v>2</v>
      </c>
      <c r="L17" s="4"/>
      <c r="M17" s="4"/>
      <c r="N17" s="4"/>
      <c r="O17" s="14"/>
      <c r="P17" s="14"/>
      <c r="Q17" s="14"/>
      <c r="R17" s="4" t="s">
        <v>22</v>
      </c>
      <c r="S17" s="14"/>
    </row>
    <row r="18" ht="18.95" customHeight="1" spans="1:19">
      <c r="A18" s="4"/>
      <c r="B18" s="4"/>
      <c r="C18" s="4"/>
      <c r="D18" s="4">
        <v>4</v>
      </c>
      <c r="E18" s="8" t="s">
        <v>37</v>
      </c>
      <c r="F18" s="4">
        <v>64</v>
      </c>
      <c r="G18" s="4">
        <v>4</v>
      </c>
      <c r="H18" s="4">
        <v>4</v>
      </c>
      <c r="I18" s="14"/>
      <c r="J18" s="14"/>
      <c r="K18" s="14"/>
      <c r="L18" s="14"/>
      <c r="M18" s="14"/>
      <c r="N18" s="14"/>
      <c r="O18" s="14"/>
      <c r="P18" s="14"/>
      <c r="Q18" s="14"/>
      <c r="R18" s="14"/>
      <c r="S18" s="4" t="s">
        <v>22</v>
      </c>
    </row>
    <row r="19" ht="18.95" customHeight="1" spans="1:19">
      <c r="A19" s="4"/>
      <c r="B19" s="4"/>
      <c r="C19" s="4"/>
      <c r="D19" s="4">
        <v>5</v>
      </c>
      <c r="E19" s="8" t="s">
        <v>38</v>
      </c>
      <c r="F19" s="4">
        <v>98</v>
      </c>
      <c r="G19" s="12">
        <v>6</v>
      </c>
      <c r="H19" s="4">
        <v>4</v>
      </c>
      <c r="I19" s="4">
        <v>2</v>
      </c>
      <c r="J19" s="14"/>
      <c r="K19" s="14"/>
      <c r="L19" s="14"/>
      <c r="M19" s="14"/>
      <c r="N19" s="14"/>
      <c r="O19" s="14"/>
      <c r="P19" s="14"/>
      <c r="Q19" s="14"/>
      <c r="R19" s="4" t="s">
        <v>22</v>
      </c>
      <c r="S19" s="14"/>
    </row>
    <row r="20" ht="18.95" customHeight="1" spans="1:19">
      <c r="A20" s="4"/>
      <c r="B20" s="4"/>
      <c r="C20" s="4"/>
      <c r="D20" s="4">
        <v>6</v>
      </c>
      <c r="E20" s="8" t="s">
        <v>39</v>
      </c>
      <c r="F20" s="4">
        <f>(H20+I20+J20+K20+L20+M20+N20+O20+P20+Q20)*17-2</f>
        <v>304</v>
      </c>
      <c r="G20" s="4">
        <v>18</v>
      </c>
      <c r="H20" s="4">
        <v>2</v>
      </c>
      <c r="I20" s="4">
        <v>2</v>
      </c>
      <c r="J20" s="4">
        <v>2</v>
      </c>
      <c r="K20" s="4">
        <v>2</v>
      </c>
      <c r="L20" s="4">
        <v>2</v>
      </c>
      <c r="M20" s="4">
        <v>2</v>
      </c>
      <c r="N20" s="4">
        <v>2</v>
      </c>
      <c r="O20" s="4">
        <v>2</v>
      </c>
      <c r="P20" s="4">
        <v>2</v>
      </c>
      <c r="Q20" s="14"/>
      <c r="R20" s="14"/>
      <c r="S20" s="4" t="s">
        <v>22</v>
      </c>
    </row>
    <row r="21" ht="18.95" customHeight="1" spans="1:19">
      <c r="A21" s="4"/>
      <c r="B21" s="4"/>
      <c r="C21" s="4"/>
      <c r="D21" s="4">
        <v>7</v>
      </c>
      <c r="E21" s="8" t="s">
        <v>40</v>
      </c>
      <c r="F21" s="4">
        <f t="shared" si="0"/>
        <v>34</v>
      </c>
      <c r="G21" s="4">
        <v>2</v>
      </c>
      <c r="H21" s="14"/>
      <c r="I21" s="14"/>
      <c r="J21" s="14"/>
      <c r="K21" s="14"/>
      <c r="L21" s="14"/>
      <c r="M21" s="14"/>
      <c r="N21" s="14"/>
      <c r="O21" s="4"/>
      <c r="P21" s="4">
        <v>2</v>
      </c>
      <c r="Q21" s="14"/>
      <c r="R21" s="14"/>
      <c r="S21" s="4" t="s">
        <v>22</v>
      </c>
    </row>
    <row r="22" ht="18.95" customHeight="1" spans="1:19">
      <c r="A22" s="4"/>
      <c r="B22" s="4"/>
      <c r="C22" s="4"/>
      <c r="D22" s="4">
        <v>8</v>
      </c>
      <c r="E22" s="8" t="s">
        <v>41</v>
      </c>
      <c r="F22" s="4">
        <f t="shared" si="0"/>
        <v>34</v>
      </c>
      <c r="G22" s="4">
        <v>2</v>
      </c>
      <c r="H22" s="4"/>
      <c r="I22" s="4"/>
      <c r="J22" s="4"/>
      <c r="K22" s="4"/>
      <c r="L22" s="4">
        <v>2</v>
      </c>
      <c r="M22" s="4"/>
      <c r="N22" s="4"/>
      <c r="O22" s="4"/>
      <c r="P22" s="4"/>
      <c r="Q22" s="4"/>
      <c r="R22" s="4"/>
      <c r="S22" s="4" t="s">
        <v>22</v>
      </c>
    </row>
    <row r="23" ht="18.95" customHeight="1" spans="1:19">
      <c r="A23" s="4"/>
      <c r="B23" s="4"/>
      <c r="C23" s="4" t="s">
        <v>31</v>
      </c>
      <c r="D23" s="4">
        <v>9</v>
      </c>
      <c r="E23" s="8" t="s">
        <v>42</v>
      </c>
      <c r="F23" s="4">
        <f t="shared" si="0"/>
        <v>34</v>
      </c>
      <c r="G23" s="4">
        <v>2</v>
      </c>
      <c r="H23" s="14"/>
      <c r="I23" s="4">
        <v>2</v>
      </c>
      <c r="J23" s="14"/>
      <c r="K23" s="14"/>
      <c r="L23" s="14"/>
      <c r="M23" s="14"/>
      <c r="N23" s="14"/>
      <c r="O23" s="14"/>
      <c r="P23" s="14"/>
      <c r="Q23" s="14"/>
      <c r="R23" s="14"/>
      <c r="S23" s="4" t="s">
        <v>22</v>
      </c>
    </row>
    <row r="24" ht="18.95" customHeight="1" spans="1:19">
      <c r="A24" s="4"/>
      <c r="B24" s="4" t="s">
        <v>20</v>
      </c>
      <c r="C24" s="4"/>
      <c r="D24" s="4">
        <v>10</v>
      </c>
      <c r="E24" s="8" t="s">
        <v>43</v>
      </c>
      <c r="F24" s="4">
        <v>16</v>
      </c>
      <c r="G24" s="4">
        <v>1</v>
      </c>
      <c r="H24" s="13">
        <v>1</v>
      </c>
      <c r="I24" s="17"/>
      <c r="J24" s="17"/>
      <c r="K24" s="15"/>
      <c r="L24" s="15"/>
      <c r="M24" s="15"/>
      <c r="N24" s="15"/>
      <c r="O24" s="15"/>
      <c r="P24" s="15"/>
      <c r="Q24" s="14"/>
      <c r="R24" s="14"/>
      <c r="S24" s="4" t="s">
        <v>22</v>
      </c>
    </row>
    <row r="25" ht="18.95" customHeight="1" spans="1:19">
      <c r="A25" s="4"/>
      <c r="B25" s="15" t="s">
        <v>44</v>
      </c>
      <c r="C25" s="15"/>
      <c r="D25" s="15"/>
      <c r="E25" s="15"/>
      <c r="F25" s="15">
        <f>SUM(F6:F24)</f>
        <v>1723</v>
      </c>
      <c r="G25" s="15">
        <f>SUM(G6:G24)</f>
        <v>102</v>
      </c>
      <c r="H25" s="15">
        <f t="shared" ref="H25:P25" si="1">SUM(H6:H24)</f>
        <v>25</v>
      </c>
      <c r="I25" s="15">
        <f t="shared" si="1"/>
        <v>20</v>
      </c>
      <c r="J25" s="15">
        <f t="shared" si="1"/>
        <v>16</v>
      </c>
      <c r="K25" s="15">
        <f t="shared" si="1"/>
        <v>10</v>
      </c>
      <c r="L25" s="15">
        <f t="shared" si="1"/>
        <v>11</v>
      </c>
      <c r="M25" s="15">
        <f t="shared" si="1"/>
        <v>6</v>
      </c>
      <c r="N25" s="15">
        <f t="shared" si="1"/>
        <v>4</v>
      </c>
      <c r="O25" s="15">
        <f t="shared" si="1"/>
        <v>4</v>
      </c>
      <c r="P25" s="15">
        <f t="shared" si="1"/>
        <v>4</v>
      </c>
      <c r="Q25" s="15"/>
      <c r="R25" s="14"/>
      <c r="S25" s="14"/>
    </row>
    <row r="26" ht="18.95" customHeight="1" spans="1:19">
      <c r="A26" s="4" t="s">
        <v>45</v>
      </c>
      <c r="B26" s="4" t="s">
        <v>46</v>
      </c>
      <c r="C26" s="16"/>
      <c r="D26" s="4">
        <v>1</v>
      </c>
      <c r="E26" s="8" t="s">
        <v>47</v>
      </c>
      <c r="F26" s="4">
        <v>64</v>
      </c>
      <c r="G26" s="4">
        <v>4</v>
      </c>
      <c r="H26" s="4">
        <v>4</v>
      </c>
      <c r="I26" s="4"/>
      <c r="J26" s="4"/>
      <c r="K26" s="4"/>
      <c r="L26" s="4"/>
      <c r="M26" s="4"/>
      <c r="N26" s="4"/>
      <c r="O26" s="4"/>
      <c r="P26" s="4"/>
      <c r="Q26" s="4"/>
      <c r="R26" s="4" t="s">
        <v>22</v>
      </c>
      <c r="S26" s="9"/>
    </row>
    <row r="27" ht="18.95" customHeight="1" spans="1:19">
      <c r="A27" s="4"/>
      <c r="B27" s="4"/>
      <c r="C27" s="16"/>
      <c r="D27" s="4">
        <v>2</v>
      </c>
      <c r="E27" s="8" t="s">
        <v>48</v>
      </c>
      <c r="F27" s="4">
        <f t="shared" ref="F27:F38" si="2">(H27+I27+J27+K27+L27+M27+N27+O27+P27+Q27)*17</f>
        <v>68</v>
      </c>
      <c r="G27" s="4">
        <v>4</v>
      </c>
      <c r="H27" s="4"/>
      <c r="I27" s="4">
        <v>4</v>
      </c>
      <c r="J27" s="4"/>
      <c r="K27" s="4"/>
      <c r="L27" s="4"/>
      <c r="M27" s="4"/>
      <c r="N27" s="4"/>
      <c r="O27" s="4"/>
      <c r="P27" s="4"/>
      <c r="Q27" s="4"/>
      <c r="R27" s="4" t="s">
        <v>22</v>
      </c>
      <c r="S27" s="9"/>
    </row>
    <row r="28" ht="18.95" customHeight="1" spans="1:19">
      <c r="A28" s="4"/>
      <c r="B28" s="4"/>
      <c r="C28" s="16"/>
      <c r="D28" s="4">
        <v>3</v>
      </c>
      <c r="E28" s="8" t="s">
        <v>49</v>
      </c>
      <c r="F28" s="4">
        <f t="shared" si="2"/>
        <v>68</v>
      </c>
      <c r="G28" s="4">
        <v>4</v>
      </c>
      <c r="H28" s="4"/>
      <c r="I28" s="4">
        <v>4</v>
      </c>
      <c r="J28" s="4"/>
      <c r="K28" s="4"/>
      <c r="L28" s="4"/>
      <c r="M28" s="4"/>
      <c r="N28" s="4"/>
      <c r="O28" s="4"/>
      <c r="P28" s="4"/>
      <c r="Q28" s="4"/>
      <c r="R28" s="4" t="s">
        <v>22</v>
      </c>
      <c r="S28" s="9"/>
    </row>
    <row r="29" ht="18.95" customHeight="1" spans="1:19">
      <c r="A29" s="4"/>
      <c r="B29" s="4"/>
      <c r="C29" s="16"/>
      <c r="D29" s="4">
        <v>4</v>
      </c>
      <c r="E29" s="8" t="s">
        <v>50</v>
      </c>
      <c r="F29" s="4">
        <f t="shared" si="2"/>
        <v>68</v>
      </c>
      <c r="G29" s="4">
        <v>4</v>
      </c>
      <c r="H29" s="4"/>
      <c r="I29" s="4"/>
      <c r="J29" s="4">
        <v>4</v>
      </c>
      <c r="K29" s="4"/>
      <c r="L29" s="4"/>
      <c r="M29" s="4"/>
      <c r="N29" s="4"/>
      <c r="O29" s="4"/>
      <c r="P29" s="4"/>
      <c r="Q29" s="4"/>
      <c r="R29" s="4"/>
      <c r="S29" s="9" t="s">
        <v>22</v>
      </c>
    </row>
    <row r="30" ht="18.95" customHeight="1" spans="1:19">
      <c r="A30" s="4"/>
      <c r="B30" s="4"/>
      <c r="C30" s="16"/>
      <c r="D30" s="4">
        <v>5</v>
      </c>
      <c r="E30" s="8" t="s">
        <v>51</v>
      </c>
      <c r="F30" s="4">
        <f t="shared" si="2"/>
        <v>68</v>
      </c>
      <c r="G30" s="4">
        <v>4</v>
      </c>
      <c r="H30" s="14"/>
      <c r="I30" s="14"/>
      <c r="J30" s="4">
        <v>4</v>
      </c>
      <c r="K30" s="14"/>
      <c r="L30" s="14"/>
      <c r="M30" s="14"/>
      <c r="N30" s="14"/>
      <c r="O30" s="14"/>
      <c r="P30" s="14"/>
      <c r="Q30" s="14"/>
      <c r="R30" s="4" t="s">
        <v>22</v>
      </c>
      <c r="S30" s="14"/>
    </row>
    <row r="31" ht="18.95" customHeight="1" spans="1:19">
      <c r="A31" s="4"/>
      <c r="B31" s="4"/>
      <c r="C31" s="16"/>
      <c r="D31" s="4">
        <v>6</v>
      </c>
      <c r="E31" s="8" t="s">
        <v>52</v>
      </c>
      <c r="F31" s="4">
        <f t="shared" si="2"/>
        <v>68</v>
      </c>
      <c r="G31" s="4">
        <v>4</v>
      </c>
      <c r="H31" s="14"/>
      <c r="I31" s="14"/>
      <c r="J31" s="4">
        <v>4</v>
      </c>
      <c r="K31" s="4"/>
      <c r="L31" s="14"/>
      <c r="M31" s="14"/>
      <c r="N31" s="14"/>
      <c r="O31" s="14"/>
      <c r="P31" s="14"/>
      <c r="Q31" s="14"/>
      <c r="R31" s="4" t="s">
        <v>22</v>
      </c>
      <c r="S31" s="14"/>
    </row>
    <row r="32" ht="18.95" customHeight="1" spans="1:19">
      <c r="A32" s="4"/>
      <c r="B32" s="4"/>
      <c r="C32" s="16"/>
      <c r="D32" s="4">
        <v>7</v>
      </c>
      <c r="E32" s="8" t="s">
        <v>53</v>
      </c>
      <c r="F32" s="4">
        <f t="shared" si="2"/>
        <v>68</v>
      </c>
      <c r="G32" s="4">
        <v>4</v>
      </c>
      <c r="H32" s="4"/>
      <c r="I32" s="4"/>
      <c r="J32" s="4"/>
      <c r="K32" s="4">
        <v>4</v>
      </c>
      <c r="L32" s="4"/>
      <c r="M32" s="4"/>
      <c r="N32" s="4"/>
      <c r="O32" s="4"/>
      <c r="P32" s="4"/>
      <c r="Q32" s="4"/>
      <c r="R32" s="4"/>
      <c r="S32" s="4" t="s">
        <v>22</v>
      </c>
    </row>
    <row r="33" ht="18.95" customHeight="1" spans="1:19">
      <c r="A33" s="4"/>
      <c r="B33" s="4"/>
      <c r="C33" s="16"/>
      <c r="D33" s="4">
        <v>8</v>
      </c>
      <c r="E33" s="8" t="s">
        <v>54</v>
      </c>
      <c r="F33" s="4">
        <f t="shared" si="2"/>
        <v>68</v>
      </c>
      <c r="G33" s="4">
        <v>4</v>
      </c>
      <c r="H33" s="4"/>
      <c r="I33" s="4"/>
      <c r="J33" s="4"/>
      <c r="K33" s="4">
        <v>4</v>
      </c>
      <c r="L33" s="4"/>
      <c r="M33" s="4"/>
      <c r="N33" s="4"/>
      <c r="O33" s="4"/>
      <c r="P33" s="4"/>
      <c r="Q33" s="4"/>
      <c r="R33" s="4"/>
      <c r="S33" s="4" t="s">
        <v>22</v>
      </c>
    </row>
    <row r="34" ht="18.95" customHeight="1" spans="1:19">
      <c r="A34" s="4"/>
      <c r="B34" s="4"/>
      <c r="C34" s="16"/>
      <c r="D34" s="4">
        <v>9</v>
      </c>
      <c r="E34" s="8" t="s">
        <v>55</v>
      </c>
      <c r="F34" s="4">
        <f t="shared" si="2"/>
        <v>68</v>
      </c>
      <c r="G34" s="4">
        <v>4</v>
      </c>
      <c r="H34" s="14"/>
      <c r="I34" s="14"/>
      <c r="J34" s="14"/>
      <c r="K34" s="4"/>
      <c r="L34" s="4">
        <v>4</v>
      </c>
      <c r="M34" s="14"/>
      <c r="N34" s="14"/>
      <c r="O34" s="14"/>
      <c r="P34" s="10"/>
      <c r="Q34" s="14"/>
      <c r="R34" s="14"/>
      <c r="S34" s="4" t="s">
        <v>22</v>
      </c>
    </row>
    <row r="35" ht="18.95" customHeight="1" spans="1:19">
      <c r="A35" s="4"/>
      <c r="B35" s="4"/>
      <c r="C35" s="16"/>
      <c r="D35" s="4">
        <v>10</v>
      </c>
      <c r="E35" s="8" t="s">
        <v>56</v>
      </c>
      <c r="F35" s="4">
        <f t="shared" si="2"/>
        <v>68</v>
      </c>
      <c r="G35" s="4">
        <v>4</v>
      </c>
      <c r="H35" s="14"/>
      <c r="I35" s="14"/>
      <c r="J35" s="14"/>
      <c r="K35" s="14"/>
      <c r="L35" s="4"/>
      <c r="M35" s="4"/>
      <c r="N35" s="14"/>
      <c r="O35" s="14"/>
      <c r="P35" s="14">
        <v>4</v>
      </c>
      <c r="Q35" s="14"/>
      <c r="R35" s="14"/>
      <c r="S35" s="4" t="s">
        <v>22</v>
      </c>
    </row>
    <row r="36" ht="18.95" customHeight="1" spans="1:19">
      <c r="A36" s="4"/>
      <c r="B36" s="4"/>
      <c r="C36" s="16"/>
      <c r="D36" s="4">
        <v>11</v>
      </c>
      <c r="E36" s="8" t="s">
        <v>57</v>
      </c>
      <c r="F36" s="4">
        <f t="shared" si="2"/>
        <v>68</v>
      </c>
      <c r="G36" s="4">
        <v>4</v>
      </c>
      <c r="H36" s="4"/>
      <c r="I36" s="4"/>
      <c r="J36" s="4"/>
      <c r="K36" s="4"/>
      <c r="L36" s="4"/>
      <c r="M36" s="4">
        <v>4</v>
      </c>
      <c r="N36" s="4"/>
      <c r="O36" s="4"/>
      <c r="P36" s="4"/>
      <c r="Q36" s="4"/>
      <c r="R36" s="4"/>
      <c r="S36" s="4" t="s">
        <v>22</v>
      </c>
    </row>
    <row r="37" ht="18.95" customHeight="1" spans="1:19">
      <c r="A37" s="4"/>
      <c r="B37" s="4"/>
      <c r="C37" s="16"/>
      <c r="D37" s="4">
        <v>12</v>
      </c>
      <c r="E37" s="8" t="s">
        <v>58</v>
      </c>
      <c r="F37" s="4">
        <f t="shared" si="2"/>
        <v>68</v>
      </c>
      <c r="G37" s="4">
        <v>4</v>
      </c>
      <c r="H37" s="4"/>
      <c r="I37" s="4"/>
      <c r="J37" s="4"/>
      <c r="K37" s="4"/>
      <c r="L37" s="4"/>
      <c r="M37" s="4"/>
      <c r="N37" s="4"/>
      <c r="O37" s="4">
        <v>4</v>
      </c>
      <c r="P37" s="4"/>
      <c r="Q37" s="4"/>
      <c r="R37" s="4" t="s">
        <v>22</v>
      </c>
      <c r="S37" s="4"/>
    </row>
    <row r="38" ht="18.95" customHeight="1" spans="1:19">
      <c r="A38" s="4"/>
      <c r="B38" s="4"/>
      <c r="C38" s="16"/>
      <c r="D38" s="4">
        <v>13</v>
      </c>
      <c r="E38" s="8" t="s">
        <v>59</v>
      </c>
      <c r="F38" s="4">
        <f t="shared" si="2"/>
        <v>102</v>
      </c>
      <c r="G38" s="4">
        <v>6</v>
      </c>
      <c r="H38" s="4"/>
      <c r="I38" s="4"/>
      <c r="J38" s="4"/>
      <c r="K38" s="4"/>
      <c r="L38" s="4"/>
      <c r="M38" s="4"/>
      <c r="N38" s="4">
        <v>6</v>
      </c>
      <c r="O38" s="4"/>
      <c r="P38" s="4"/>
      <c r="Q38" s="4"/>
      <c r="R38" s="4"/>
      <c r="S38" s="4" t="s">
        <v>22</v>
      </c>
    </row>
    <row r="39" ht="16.5" customHeight="1" spans="1:19">
      <c r="A39" s="4"/>
      <c r="B39" s="4"/>
      <c r="C39" s="16"/>
      <c r="D39" s="15" t="s">
        <v>60</v>
      </c>
      <c r="E39" s="15"/>
      <c r="F39" s="15">
        <f t="shared" ref="F39:P39" si="3">SUM(F26:F38)</f>
        <v>914</v>
      </c>
      <c r="G39" s="15">
        <f t="shared" si="3"/>
        <v>54</v>
      </c>
      <c r="H39" s="15">
        <f t="shared" si="3"/>
        <v>4</v>
      </c>
      <c r="I39" s="15">
        <f t="shared" si="3"/>
        <v>8</v>
      </c>
      <c r="J39" s="15">
        <f t="shared" si="3"/>
        <v>12</v>
      </c>
      <c r="K39" s="15">
        <f t="shared" si="3"/>
        <v>8</v>
      </c>
      <c r="L39" s="15">
        <f t="shared" si="3"/>
        <v>4</v>
      </c>
      <c r="M39" s="15">
        <f t="shared" si="3"/>
        <v>4</v>
      </c>
      <c r="N39" s="15">
        <f t="shared" si="3"/>
        <v>6</v>
      </c>
      <c r="O39" s="15">
        <f t="shared" si="3"/>
        <v>4</v>
      </c>
      <c r="P39" s="15">
        <f t="shared" si="3"/>
        <v>4</v>
      </c>
      <c r="Q39" s="15"/>
      <c r="R39" s="15"/>
      <c r="S39" s="15"/>
    </row>
    <row r="40" ht="18.95" customHeight="1" spans="1:19">
      <c r="A40" s="4"/>
      <c r="B40" s="4" t="s">
        <v>61</v>
      </c>
      <c r="C40" s="16"/>
      <c r="D40" s="4">
        <v>1</v>
      </c>
      <c r="E40" s="8" t="s">
        <v>62</v>
      </c>
      <c r="F40" s="4">
        <f>(H40+I40+J40+K40+L40+M40+N40+O40+P40+Q40)*17</f>
        <v>102</v>
      </c>
      <c r="G40" s="4">
        <v>6</v>
      </c>
      <c r="H40" s="14"/>
      <c r="I40" s="14"/>
      <c r="J40" s="14"/>
      <c r="K40" s="4">
        <v>6</v>
      </c>
      <c r="L40" s="14"/>
      <c r="M40" s="14"/>
      <c r="N40" s="14"/>
      <c r="O40" s="14"/>
      <c r="P40" s="14"/>
      <c r="Q40" s="14"/>
      <c r="R40" s="4" t="s">
        <v>22</v>
      </c>
      <c r="S40" s="4"/>
    </row>
    <row r="41" ht="18.95" customHeight="1" spans="1:19">
      <c r="A41" s="4"/>
      <c r="B41" s="4"/>
      <c r="C41" s="16"/>
      <c r="D41" s="4">
        <v>2</v>
      </c>
      <c r="E41" s="8" t="s">
        <v>63</v>
      </c>
      <c r="F41" s="4">
        <f t="shared" ref="F41:F46" si="4">(H41+I41+J41+K41+L41+M41+N41+O41+P41+Q41)*17</f>
        <v>68</v>
      </c>
      <c r="G41" s="4">
        <v>4</v>
      </c>
      <c r="H41" s="4"/>
      <c r="I41" s="4"/>
      <c r="J41" s="4"/>
      <c r="K41" s="4"/>
      <c r="L41" s="4">
        <v>4</v>
      </c>
      <c r="M41" s="4"/>
      <c r="N41" s="4"/>
      <c r="O41" s="4"/>
      <c r="P41" s="4"/>
      <c r="Q41" s="4"/>
      <c r="R41" s="4" t="s">
        <v>22</v>
      </c>
      <c r="S41" s="4"/>
    </row>
    <row r="42" ht="18.95" customHeight="1" spans="1:19">
      <c r="A42" s="4"/>
      <c r="B42" s="4"/>
      <c r="C42" s="16"/>
      <c r="D42" s="4">
        <v>3</v>
      </c>
      <c r="E42" s="8" t="s">
        <v>64</v>
      </c>
      <c r="F42" s="4">
        <f t="shared" si="4"/>
        <v>68</v>
      </c>
      <c r="G42" s="4">
        <v>4</v>
      </c>
      <c r="H42" s="14"/>
      <c r="I42" s="14"/>
      <c r="J42" s="14"/>
      <c r="K42" s="10"/>
      <c r="L42" s="10"/>
      <c r="M42" s="14">
        <v>4</v>
      </c>
      <c r="N42" s="14"/>
      <c r="O42" s="14"/>
      <c r="P42" s="14"/>
      <c r="Q42" s="14"/>
      <c r="R42" s="4" t="s">
        <v>22</v>
      </c>
      <c r="S42" s="4"/>
    </row>
    <row r="43" ht="18.95" customHeight="1" spans="1:19">
      <c r="A43" s="4"/>
      <c r="B43" s="4"/>
      <c r="C43" s="16"/>
      <c r="D43" s="4">
        <v>4</v>
      </c>
      <c r="E43" s="8" t="s">
        <v>65</v>
      </c>
      <c r="F43" s="4">
        <f t="shared" si="4"/>
        <v>102</v>
      </c>
      <c r="G43" s="4">
        <v>6</v>
      </c>
      <c r="H43" s="4"/>
      <c r="I43" s="4"/>
      <c r="J43" s="4"/>
      <c r="K43" s="4"/>
      <c r="L43" s="4"/>
      <c r="M43" s="14">
        <v>6</v>
      </c>
      <c r="N43" s="4"/>
      <c r="O43" s="4"/>
      <c r="P43" s="4"/>
      <c r="Q43" s="4"/>
      <c r="R43" s="4" t="s">
        <v>22</v>
      </c>
      <c r="S43" s="4"/>
    </row>
    <row r="44" ht="18.95" customHeight="1" spans="1:19">
      <c r="A44" s="4"/>
      <c r="B44" s="4"/>
      <c r="C44" s="16"/>
      <c r="D44" s="4">
        <v>5</v>
      </c>
      <c r="E44" s="8" t="s">
        <v>66</v>
      </c>
      <c r="F44" s="4">
        <f t="shared" si="4"/>
        <v>102</v>
      </c>
      <c r="G44" s="4">
        <v>6</v>
      </c>
      <c r="H44" s="14"/>
      <c r="I44" s="14"/>
      <c r="J44" s="14"/>
      <c r="K44" s="14"/>
      <c r="L44" s="14">
        <v>6</v>
      </c>
      <c r="M44" s="14"/>
      <c r="N44" s="4"/>
      <c r="O44" s="14"/>
      <c r="P44" s="14"/>
      <c r="Q44" s="14"/>
      <c r="R44" s="4" t="s">
        <v>22</v>
      </c>
      <c r="S44" s="4"/>
    </row>
    <row r="45" ht="18.95" customHeight="1" spans="1:19">
      <c r="A45" s="4"/>
      <c r="B45" s="4"/>
      <c r="C45" s="16"/>
      <c r="D45" s="4">
        <v>6</v>
      </c>
      <c r="E45" s="8" t="s">
        <v>67</v>
      </c>
      <c r="F45" s="4">
        <f t="shared" si="4"/>
        <v>102</v>
      </c>
      <c r="G45" s="4">
        <v>6</v>
      </c>
      <c r="H45" s="4"/>
      <c r="I45" s="4"/>
      <c r="J45" s="4"/>
      <c r="K45" s="4"/>
      <c r="L45" s="4"/>
      <c r="M45" s="4"/>
      <c r="N45" s="4"/>
      <c r="O45" s="4">
        <v>6</v>
      </c>
      <c r="P45" s="4"/>
      <c r="Q45" s="4"/>
      <c r="R45" s="4" t="s">
        <v>22</v>
      </c>
      <c r="S45" s="4"/>
    </row>
    <row r="46" ht="18.95" customHeight="1" spans="1:19">
      <c r="A46" s="4"/>
      <c r="B46" s="4"/>
      <c r="C46" s="16"/>
      <c r="D46" s="4">
        <v>7</v>
      </c>
      <c r="E46" s="8" t="s">
        <v>68</v>
      </c>
      <c r="F46" s="4">
        <f t="shared" si="4"/>
        <v>68</v>
      </c>
      <c r="G46" s="4">
        <v>4</v>
      </c>
      <c r="H46" s="14"/>
      <c r="I46" s="14"/>
      <c r="J46" s="14"/>
      <c r="K46" s="14"/>
      <c r="L46" s="4"/>
      <c r="M46" s="4">
        <v>4</v>
      </c>
      <c r="N46" s="14"/>
      <c r="O46" s="14"/>
      <c r="P46" s="14"/>
      <c r="Q46" s="14"/>
      <c r="R46" s="4" t="s">
        <v>22</v>
      </c>
      <c r="S46" s="14"/>
    </row>
    <row r="47" ht="18.95" customHeight="1" spans="1:19">
      <c r="A47" s="4"/>
      <c r="B47" s="4"/>
      <c r="C47" s="16"/>
      <c r="D47" s="4">
        <v>8</v>
      </c>
      <c r="E47" s="8" t="s">
        <v>69</v>
      </c>
      <c r="F47" s="4">
        <f t="shared" ref="F47" si="5">(H47+I47+J47+K47+L47+M47+N47+O47+P47+Q47)*17</f>
        <v>68</v>
      </c>
      <c r="G47" s="4">
        <v>4</v>
      </c>
      <c r="H47" s="4"/>
      <c r="I47" s="4"/>
      <c r="J47" s="4"/>
      <c r="K47" s="4"/>
      <c r="L47" s="4"/>
      <c r="M47" s="4"/>
      <c r="N47" s="4">
        <v>4</v>
      </c>
      <c r="O47" s="4"/>
      <c r="P47" s="4"/>
      <c r="Q47" s="4"/>
      <c r="R47" s="4" t="s">
        <v>22</v>
      </c>
      <c r="S47" s="4"/>
    </row>
    <row r="48" ht="18.95" customHeight="1" spans="1:19">
      <c r="A48" s="4"/>
      <c r="B48" s="4"/>
      <c r="C48" s="16"/>
      <c r="D48" s="15" t="s">
        <v>70</v>
      </c>
      <c r="E48" s="15"/>
      <c r="F48" s="15">
        <f>SUM(F40:F47)</f>
        <v>680</v>
      </c>
      <c r="G48" s="15">
        <f t="shared" ref="G48:O48" si="6">SUM(G40:G47)</f>
        <v>40</v>
      </c>
      <c r="H48" s="15"/>
      <c r="I48" s="15"/>
      <c r="J48" s="15"/>
      <c r="K48" s="15">
        <f t="shared" si="6"/>
        <v>6</v>
      </c>
      <c r="L48" s="15">
        <f t="shared" si="6"/>
        <v>10</v>
      </c>
      <c r="M48" s="15">
        <f t="shared" si="6"/>
        <v>14</v>
      </c>
      <c r="N48" s="15">
        <f t="shared" si="6"/>
        <v>4</v>
      </c>
      <c r="O48" s="15">
        <f t="shared" si="6"/>
        <v>6</v>
      </c>
      <c r="P48" s="15"/>
      <c r="Q48" s="15"/>
      <c r="R48" s="15"/>
      <c r="S48" s="15"/>
    </row>
    <row r="49" ht="18.95" customHeight="1" spans="1:19">
      <c r="A49" s="4"/>
      <c r="B49" s="4" t="s">
        <v>71</v>
      </c>
      <c r="C49" s="4" t="s">
        <v>72</v>
      </c>
      <c r="D49" s="4">
        <v>1</v>
      </c>
      <c r="E49" s="8" t="s">
        <v>73</v>
      </c>
      <c r="F49" s="4"/>
      <c r="G49" s="4"/>
      <c r="H49" s="14"/>
      <c r="I49" s="14"/>
      <c r="J49" s="14"/>
      <c r="K49" s="14"/>
      <c r="L49" s="14"/>
      <c r="M49" s="18"/>
      <c r="N49" s="14"/>
      <c r="O49" s="18"/>
      <c r="P49" s="14"/>
      <c r="Q49" s="14"/>
      <c r="R49" s="4"/>
      <c r="S49" s="4"/>
    </row>
    <row r="50" ht="18.95" customHeight="1" spans="1:19">
      <c r="A50" s="4"/>
      <c r="B50" s="4"/>
      <c r="C50" s="4"/>
      <c r="D50" s="4">
        <v>2</v>
      </c>
      <c r="E50" s="8" t="s">
        <v>62</v>
      </c>
      <c r="F50" s="4"/>
      <c r="G50" s="4"/>
      <c r="H50" s="14"/>
      <c r="I50" s="14"/>
      <c r="J50" s="14"/>
      <c r="K50" s="14"/>
      <c r="L50" s="14"/>
      <c r="M50" s="14"/>
      <c r="N50" s="18"/>
      <c r="O50" s="14"/>
      <c r="P50" s="18"/>
      <c r="Q50" s="14"/>
      <c r="R50" s="9"/>
      <c r="S50" s="4"/>
    </row>
    <row r="51" ht="18.95" customHeight="1" spans="1:19">
      <c r="A51" s="4"/>
      <c r="B51" s="4"/>
      <c r="C51" s="4"/>
      <c r="D51" s="4">
        <v>3</v>
      </c>
      <c r="E51" s="8" t="s">
        <v>74</v>
      </c>
      <c r="F51" s="4"/>
      <c r="G51" s="4"/>
      <c r="H51" s="14"/>
      <c r="I51" s="14"/>
      <c r="J51" s="14"/>
      <c r="K51" s="14"/>
      <c r="L51" s="14"/>
      <c r="M51" s="14"/>
      <c r="N51" s="18"/>
      <c r="O51" s="14"/>
      <c r="P51" s="19"/>
      <c r="Q51" s="14"/>
      <c r="R51" s="4"/>
      <c r="S51" s="4"/>
    </row>
    <row r="52" ht="18.95" customHeight="1" spans="1:19">
      <c r="A52" s="4"/>
      <c r="B52" s="4"/>
      <c r="C52" s="4" t="s">
        <v>75</v>
      </c>
      <c r="D52" s="4">
        <v>1</v>
      </c>
      <c r="E52" s="8" t="s">
        <v>76</v>
      </c>
      <c r="F52" s="4"/>
      <c r="G52" s="4"/>
      <c r="H52" s="10"/>
      <c r="I52" s="10"/>
      <c r="J52" s="10"/>
      <c r="K52" s="10"/>
      <c r="L52" s="10"/>
      <c r="M52" s="19"/>
      <c r="N52" s="14"/>
      <c r="O52" s="18"/>
      <c r="P52" s="10"/>
      <c r="Q52" s="10"/>
      <c r="R52" s="9"/>
      <c r="S52" s="4"/>
    </row>
    <row r="53" ht="18.95" customHeight="1" spans="1:19">
      <c r="A53" s="4"/>
      <c r="B53" s="4"/>
      <c r="C53" s="4"/>
      <c r="D53" s="4">
        <v>2</v>
      </c>
      <c r="E53" s="8" t="s">
        <v>77</v>
      </c>
      <c r="F53" s="4"/>
      <c r="G53" s="4"/>
      <c r="H53" s="10"/>
      <c r="I53" s="10"/>
      <c r="J53" s="10"/>
      <c r="K53" s="10"/>
      <c r="L53" s="10"/>
      <c r="M53" s="14"/>
      <c r="N53" s="18"/>
      <c r="O53" s="14"/>
      <c r="P53" s="19"/>
      <c r="Q53" s="10"/>
      <c r="R53" s="4"/>
      <c r="S53" s="4"/>
    </row>
    <row r="54" ht="18.95" customHeight="1" spans="1:19">
      <c r="A54" s="4"/>
      <c r="B54" s="4"/>
      <c r="C54" s="4"/>
      <c r="D54" s="4">
        <v>3</v>
      </c>
      <c r="E54" s="8" t="s">
        <v>78</v>
      </c>
      <c r="F54" s="4"/>
      <c r="G54" s="4"/>
      <c r="H54" s="10"/>
      <c r="I54" s="10"/>
      <c r="J54" s="10"/>
      <c r="K54" s="10"/>
      <c r="L54" s="10"/>
      <c r="M54" s="14"/>
      <c r="N54" s="18"/>
      <c r="O54" s="14"/>
      <c r="P54" s="19"/>
      <c r="Q54" s="10"/>
      <c r="R54" s="4"/>
      <c r="S54" s="4"/>
    </row>
    <row r="55" ht="18.95" customHeight="1" spans="1:19">
      <c r="A55" s="4"/>
      <c r="B55" s="4"/>
      <c r="C55" s="4" t="s">
        <v>79</v>
      </c>
      <c r="D55" s="4">
        <v>1</v>
      </c>
      <c r="E55" s="8" t="s">
        <v>80</v>
      </c>
      <c r="F55" s="4">
        <v>68</v>
      </c>
      <c r="G55" s="4">
        <v>4</v>
      </c>
      <c r="H55" s="10"/>
      <c r="I55" s="10"/>
      <c r="J55" s="10"/>
      <c r="K55" s="10"/>
      <c r="L55" s="10"/>
      <c r="M55" s="18"/>
      <c r="N55" s="14"/>
      <c r="O55" s="18"/>
      <c r="P55" s="10">
        <v>4</v>
      </c>
      <c r="Q55" s="10"/>
      <c r="R55" s="9" t="s">
        <v>22</v>
      </c>
      <c r="S55" s="4"/>
    </row>
    <row r="56" ht="18.95" customHeight="1" spans="1:19">
      <c r="A56" s="4"/>
      <c r="B56" s="4"/>
      <c r="C56" s="4"/>
      <c r="D56" s="4">
        <v>2</v>
      </c>
      <c r="E56" s="8" t="s">
        <v>81</v>
      </c>
      <c r="F56" s="4">
        <v>68</v>
      </c>
      <c r="G56" s="4">
        <v>4</v>
      </c>
      <c r="H56" s="9"/>
      <c r="I56" s="9"/>
      <c r="J56" s="9"/>
      <c r="K56" s="9"/>
      <c r="L56" s="9"/>
      <c r="M56" s="18"/>
      <c r="N56" s="18"/>
      <c r="O56" s="18"/>
      <c r="P56" s="19">
        <v>4</v>
      </c>
      <c r="Q56" s="9"/>
      <c r="R56" s="9" t="s">
        <v>22</v>
      </c>
      <c r="S56" s="4"/>
    </row>
    <row r="57" ht="18.95" customHeight="1" spans="1:19">
      <c r="A57" s="4"/>
      <c r="B57" s="4"/>
      <c r="C57" s="4"/>
      <c r="D57" s="4">
        <v>3</v>
      </c>
      <c r="E57" s="16" t="s">
        <v>82</v>
      </c>
      <c r="F57" s="4">
        <v>68</v>
      </c>
      <c r="G57" s="4">
        <v>4</v>
      </c>
      <c r="H57" s="10"/>
      <c r="I57" s="10"/>
      <c r="J57" s="10"/>
      <c r="K57" s="10"/>
      <c r="L57" s="10"/>
      <c r="M57" s="14"/>
      <c r="N57" s="18"/>
      <c r="O57" s="14"/>
      <c r="P57" s="19">
        <v>4</v>
      </c>
      <c r="Q57" s="10"/>
      <c r="R57" s="4" t="s">
        <v>22</v>
      </c>
      <c r="S57" s="20"/>
    </row>
    <row r="58" ht="18.95" customHeight="1" spans="1:19">
      <c r="A58" s="4"/>
      <c r="B58" s="4"/>
      <c r="C58" s="15"/>
      <c r="D58" s="15"/>
      <c r="E58" s="15"/>
      <c r="F58" s="15">
        <f>SUM(F49:F57)</f>
        <v>204</v>
      </c>
      <c r="G58" s="15">
        <f t="shared" ref="G58:P58" si="7">SUM(G49:G57)</f>
        <v>12</v>
      </c>
      <c r="H58" s="15"/>
      <c r="I58" s="15"/>
      <c r="J58" s="15"/>
      <c r="K58" s="15"/>
      <c r="L58" s="15"/>
      <c r="M58" s="15"/>
      <c r="N58" s="15"/>
      <c r="O58" s="15"/>
      <c r="P58" s="15">
        <f t="shared" si="7"/>
        <v>12</v>
      </c>
      <c r="Q58" s="15"/>
      <c r="R58" s="15"/>
      <c r="S58" s="15"/>
    </row>
    <row r="59" ht="18.95" customHeight="1" spans="1:19">
      <c r="A59" s="4"/>
      <c r="B59" s="4" t="s">
        <v>83</v>
      </c>
      <c r="C59" s="16"/>
      <c r="D59" s="4">
        <v>1</v>
      </c>
      <c r="E59" s="8" t="s">
        <v>84</v>
      </c>
      <c r="F59" s="4">
        <v>28</v>
      </c>
      <c r="G59" s="4">
        <v>1.5</v>
      </c>
      <c r="H59" s="4"/>
      <c r="I59" s="4"/>
      <c r="J59" s="4" t="s">
        <v>85</v>
      </c>
      <c r="K59" s="4"/>
      <c r="L59" s="4"/>
      <c r="M59" s="4"/>
      <c r="N59" s="4"/>
      <c r="O59" s="4"/>
      <c r="P59" s="4"/>
      <c r="Q59" s="4"/>
      <c r="R59" s="4"/>
      <c r="S59" s="4" t="s">
        <v>22</v>
      </c>
    </row>
    <row r="60" ht="18.95" customHeight="1" spans="1:19">
      <c r="A60" s="4"/>
      <c r="B60" s="4"/>
      <c r="C60" s="16"/>
      <c r="D60" s="4">
        <v>2</v>
      </c>
      <c r="E60" s="8" t="s">
        <v>86</v>
      </c>
      <c r="F60" s="4">
        <v>28</v>
      </c>
      <c r="G60" s="4">
        <v>1.5</v>
      </c>
      <c r="H60" s="4"/>
      <c r="I60" s="4"/>
      <c r="J60" s="4"/>
      <c r="K60" s="4" t="s">
        <v>85</v>
      </c>
      <c r="L60" s="4"/>
      <c r="M60" s="4"/>
      <c r="N60" s="4"/>
      <c r="O60" s="4"/>
      <c r="P60" s="4"/>
      <c r="Q60" s="4"/>
      <c r="R60" s="4"/>
      <c r="S60" s="4" t="s">
        <v>22</v>
      </c>
    </row>
    <row r="61" ht="18.95" customHeight="1" spans="1:19">
      <c r="A61" s="4"/>
      <c r="B61" s="4"/>
      <c r="C61" s="16"/>
      <c r="D61" s="4">
        <v>3</v>
      </c>
      <c r="E61" s="8" t="s">
        <v>87</v>
      </c>
      <c r="F61" s="4">
        <v>28</v>
      </c>
      <c r="G61" s="4">
        <v>1.5</v>
      </c>
      <c r="H61" s="4"/>
      <c r="I61" s="4"/>
      <c r="J61" s="4"/>
      <c r="K61" s="4"/>
      <c r="L61" s="4" t="s">
        <v>85</v>
      </c>
      <c r="M61" s="4"/>
      <c r="N61" s="4"/>
      <c r="O61" s="4"/>
      <c r="P61" s="4"/>
      <c r="Q61" s="4"/>
      <c r="R61" s="4"/>
      <c r="S61" s="4" t="s">
        <v>22</v>
      </c>
    </row>
    <row r="62" ht="18.95" customHeight="1" spans="1:19">
      <c r="A62" s="4"/>
      <c r="B62" s="4"/>
      <c r="C62" s="16"/>
      <c r="D62" s="4">
        <v>4</v>
      </c>
      <c r="E62" s="8" t="s">
        <v>88</v>
      </c>
      <c r="F62" s="4">
        <v>28</v>
      </c>
      <c r="G62" s="4">
        <v>1.5</v>
      </c>
      <c r="H62" s="4"/>
      <c r="I62" s="4"/>
      <c r="J62" s="4"/>
      <c r="K62" s="4"/>
      <c r="L62" s="4"/>
      <c r="M62" s="4" t="s">
        <v>85</v>
      </c>
      <c r="N62" s="4"/>
      <c r="O62" s="4"/>
      <c r="P62" s="4"/>
      <c r="Q62" s="4"/>
      <c r="R62" s="4"/>
      <c r="S62" s="4" t="s">
        <v>22</v>
      </c>
    </row>
    <row r="63" ht="18.95" customHeight="1" spans="1:19">
      <c r="A63" s="4"/>
      <c r="B63" s="4"/>
      <c r="C63" s="16"/>
      <c r="D63" s="4">
        <v>5</v>
      </c>
      <c r="E63" s="8" t="s">
        <v>89</v>
      </c>
      <c r="F63" s="4">
        <v>28</v>
      </c>
      <c r="G63" s="4">
        <v>1.5</v>
      </c>
      <c r="H63" s="4"/>
      <c r="I63" s="4"/>
      <c r="J63" s="4"/>
      <c r="K63" s="4"/>
      <c r="L63" s="4"/>
      <c r="M63" s="4"/>
      <c r="N63" s="4" t="s">
        <v>85</v>
      </c>
      <c r="O63" s="4"/>
      <c r="P63" s="4"/>
      <c r="Q63" s="4"/>
      <c r="R63" s="4"/>
      <c r="S63" s="4" t="s">
        <v>22</v>
      </c>
    </row>
    <row r="64" ht="18.95" customHeight="1" spans="1:19">
      <c r="A64" s="4"/>
      <c r="B64" s="4"/>
      <c r="C64" s="16"/>
      <c r="D64" s="4">
        <v>6</v>
      </c>
      <c r="E64" s="8" t="s">
        <v>90</v>
      </c>
      <c r="F64" s="4">
        <v>28</v>
      </c>
      <c r="G64" s="4">
        <v>1.5</v>
      </c>
      <c r="H64" s="4"/>
      <c r="I64" s="4"/>
      <c r="J64" s="4"/>
      <c r="K64" s="4"/>
      <c r="L64" s="4"/>
      <c r="M64" s="4"/>
      <c r="N64" s="4"/>
      <c r="O64" s="4" t="s">
        <v>85</v>
      </c>
      <c r="P64" s="4"/>
      <c r="Q64" s="4"/>
      <c r="R64" s="4"/>
      <c r="S64" s="4" t="s">
        <v>22</v>
      </c>
    </row>
    <row r="65" ht="18.95" customHeight="1" spans="1:19">
      <c r="A65" s="4"/>
      <c r="B65" s="4"/>
      <c r="C65" s="16"/>
      <c r="D65" s="4">
        <v>7</v>
      </c>
      <c r="E65" s="8" t="s">
        <v>91</v>
      </c>
      <c r="F65" s="4">
        <v>28</v>
      </c>
      <c r="G65" s="4">
        <v>1.5</v>
      </c>
      <c r="H65" s="4"/>
      <c r="I65" s="4"/>
      <c r="J65" s="4"/>
      <c r="K65" s="4"/>
      <c r="L65" s="4"/>
      <c r="M65" s="4"/>
      <c r="N65" s="4"/>
      <c r="O65" s="4"/>
      <c r="P65" s="4" t="s">
        <v>85</v>
      </c>
      <c r="Q65" s="4"/>
      <c r="R65" s="4"/>
      <c r="S65" s="4" t="s">
        <v>22</v>
      </c>
    </row>
    <row r="66" ht="18.95" customHeight="1" spans="1:19">
      <c r="A66" s="4"/>
      <c r="B66" s="4"/>
      <c r="C66" s="16"/>
      <c r="D66" s="4">
        <v>8</v>
      </c>
      <c r="E66" s="8" t="s">
        <v>92</v>
      </c>
      <c r="F66" s="4">
        <v>120</v>
      </c>
      <c r="G66" s="4">
        <v>4</v>
      </c>
      <c r="H66" s="4"/>
      <c r="I66" s="4"/>
      <c r="J66" s="4"/>
      <c r="K66" s="4"/>
      <c r="L66" s="4"/>
      <c r="M66" s="4"/>
      <c r="N66" s="4"/>
      <c r="O66" s="4"/>
      <c r="P66" s="4"/>
      <c r="Q66" s="4" t="s">
        <v>93</v>
      </c>
      <c r="R66" s="4"/>
      <c r="S66" s="4" t="s">
        <v>22</v>
      </c>
    </row>
    <row r="67" ht="18.95" customHeight="1" spans="1:19">
      <c r="A67" s="4"/>
      <c r="B67" s="4"/>
      <c r="C67" s="16"/>
      <c r="D67" s="4">
        <v>9</v>
      </c>
      <c r="E67" s="8" t="s">
        <v>94</v>
      </c>
      <c r="F67" s="4">
        <v>420</v>
      </c>
      <c r="G67" s="4">
        <v>14</v>
      </c>
      <c r="H67" s="4"/>
      <c r="I67" s="4"/>
      <c r="J67" s="4"/>
      <c r="K67" s="4"/>
      <c r="L67" s="4"/>
      <c r="M67" s="4"/>
      <c r="N67" s="4"/>
      <c r="O67" s="4"/>
      <c r="P67" s="4"/>
      <c r="Q67" s="4" t="s">
        <v>95</v>
      </c>
      <c r="R67" s="4"/>
      <c r="S67" s="4" t="s">
        <v>22</v>
      </c>
    </row>
    <row r="68" ht="18.95" customHeight="1" spans="1:19">
      <c r="A68" s="4"/>
      <c r="B68" s="4"/>
      <c r="C68" s="16"/>
      <c r="D68" s="15" t="s">
        <v>70</v>
      </c>
      <c r="E68" s="15"/>
      <c r="F68" s="15">
        <f t="shared" ref="F68" si="8">SUM(F59:F67)</f>
        <v>736</v>
      </c>
      <c r="G68" s="15">
        <f t="shared" ref="G68" si="9">SUM(G59:G67)</f>
        <v>28.5</v>
      </c>
      <c r="H68" s="15"/>
      <c r="I68" s="15"/>
      <c r="J68" s="15"/>
      <c r="K68" s="15"/>
      <c r="L68" s="15"/>
      <c r="M68" s="15"/>
      <c r="N68" s="15"/>
      <c r="O68" s="15"/>
      <c r="P68" s="15"/>
      <c r="Q68" s="15"/>
      <c r="R68" s="15"/>
      <c r="S68" s="15"/>
    </row>
    <row r="69" ht="18.95" customHeight="1" spans="1:19">
      <c r="A69" s="4"/>
      <c r="B69" s="4" t="s">
        <v>96</v>
      </c>
      <c r="C69" s="16"/>
      <c r="D69" s="4">
        <v>1</v>
      </c>
      <c r="E69" s="16" t="s">
        <v>97</v>
      </c>
      <c r="F69" s="4">
        <v>36</v>
      </c>
      <c r="G69" s="4">
        <v>2</v>
      </c>
      <c r="H69" s="15"/>
      <c r="I69" s="15"/>
      <c r="J69" s="15"/>
      <c r="K69" s="15"/>
      <c r="L69" s="15"/>
      <c r="M69" s="15"/>
      <c r="N69" s="15"/>
      <c r="O69" s="29">
        <v>2</v>
      </c>
      <c r="P69" s="15"/>
      <c r="Q69" s="15"/>
      <c r="R69" s="4" t="s">
        <v>22</v>
      </c>
      <c r="S69" s="15"/>
    </row>
    <row r="70" ht="18.95" customHeight="1" spans="1:19">
      <c r="A70" s="4"/>
      <c r="B70" s="4"/>
      <c r="C70" s="16"/>
      <c r="D70" s="4">
        <v>2</v>
      </c>
      <c r="E70" s="16" t="s">
        <v>98</v>
      </c>
      <c r="F70" s="4">
        <f t="shared" ref="F70" si="10">(H70+I70+J70+K70+L70+M70+N70+O70+P70+Q70)*17</f>
        <v>102</v>
      </c>
      <c r="G70" s="4">
        <v>6</v>
      </c>
      <c r="H70" s="15"/>
      <c r="I70" s="15"/>
      <c r="J70" s="15"/>
      <c r="K70" s="15"/>
      <c r="L70" s="15"/>
      <c r="M70" s="15"/>
      <c r="N70" s="15">
        <v>6</v>
      </c>
      <c r="O70" s="29"/>
      <c r="P70" s="15"/>
      <c r="Q70" s="15"/>
      <c r="R70" s="4" t="s">
        <v>22</v>
      </c>
      <c r="S70" s="15"/>
    </row>
    <row r="71" ht="18.95" customHeight="1" spans="1:19">
      <c r="A71" s="4"/>
      <c r="B71" s="4"/>
      <c r="C71" s="16"/>
      <c r="D71" s="4">
        <v>3</v>
      </c>
      <c r="E71" s="16" t="s">
        <v>99</v>
      </c>
      <c r="F71" s="4">
        <v>36</v>
      </c>
      <c r="G71" s="4">
        <v>2</v>
      </c>
      <c r="H71" s="15"/>
      <c r="I71" s="15"/>
      <c r="J71" s="15"/>
      <c r="K71" s="15"/>
      <c r="L71" s="15"/>
      <c r="M71" s="15"/>
      <c r="N71" s="15"/>
      <c r="O71" s="29">
        <v>2</v>
      </c>
      <c r="P71" s="15"/>
      <c r="Q71" s="15"/>
      <c r="R71" s="4" t="s">
        <v>22</v>
      </c>
      <c r="S71" s="15"/>
    </row>
    <row r="72" ht="18.95" customHeight="1" spans="1:19">
      <c r="A72" s="4"/>
      <c r="B72" s="4"/>
      <c r="C72" s="16"/>
      <c r="D72" s="21" t="s">
        <v>60</v>
      </c>
      <c r="E72" s="22"/>
      <c r="F72" s="15">
        <f>SUM(F69:F71)</f>
        <v>174</v>
      </c>
      <c r="G72" s="15">
        <f t="shared" ref="G72:O72" si="11">SUM(G69:G71)</f>
        <v>10</v>
      </c>
      <c r="H72" s="15"/>
      <c r="I72" s="15"/>
      <c r="J72" s="15"/>
      <c r="K72" s="15"/>
      <c r="L72" s="15"/>
      <c r="M72" s="15"/>
      <c r="N72" s="15">
        <f t="shared" si="11"/>
        <v>6</v>
      </c>
      <c r="O72" s="15">
        <f t="shared" si="11"/>
        <v>4</v>
      </c>
      <c r="P72" s="15"/>
      <c r="Q72" s="15"/>
      <c r="R72" s="15"/>
      <c r="S72" s="15"/>
    </row>
    <row r="73" ht="18.95" customHeight="1" spans="1:19">
      <c r="A73" s="4"/>
      <c r="B73" s="15" t="s">
        <v>100</v>
      </c>
      <c r="C73" s="15"/>
      <c r="D73" s="15"/>
      <c r="E73" s="15"/>
      <c r="F73" s="15">
        <f>F39+F48+F58+F68</f>
        <v>2534</v>
      </c>
      <c r="G73" s="15">
        <f t="shared" ref="G73:P73" si="12">G39+G48+G58+G68</f>
        <v>134.5</v>
      </c>
      <c r="H73" s="15">
        <f t="shared" si="12"/>
        <v>4</v>
      </c>
      <c r="I73" s="15">
        <f t="shared" si="12"/>
        <v>8</v>
      </c>
      <c r="J73" s="15">
        <f t="shared" si="12"/>
        <v>12</v>
      </c>
      <c r="K73" s="15">
        <f t="shared" si="12"/>
        <v>14</v>
      </c>
      <c r="L73" s="15">
        <f t="shared" si="12"/>
        <v>14</v>
      </c>
      <c r="M73" s="15">
        <f t="shared" si="12"/>
        <v>18</v>
      </c>
      <c r="N73" s="15">
        <f t="shared" si="12"/>
        <v>10</v>
      </c>
      <c r="O73" s="15">
        <f t="shared" si="12"/>
        <v>10</v>
      </c>
      <c r="P73" s="15">
        <f t="shared" si="12"/>
        <v>16</v>
      </c>
      <c r="Q73" s="15"/>
      <c r="R73" s="15"/>
      <c r="S73" s="15"/>
    </row>
    <row r="74" ht="18.95" customHeight="1" spans="1:19">
      <c r="A74" s="4" t="s">
        <v>101</v>
      </c>
      <c r="B74" s="23" t="s">
        <v>102</v>
      </c>
      <c r="C74" s="24"/>
      <c r="D74" s="4">
        <v>1</v>
      </c>
      <c r="E74" s="8" t="s">
        <v>103</v>
      </c>
      <c r="F74" s="4">
        <v>68</v>
      </c>
      <c r="G74" s="4">
        <v>4</v>
      </c>
      <c r="H74" s="4"/>
      <c r="I74" s="14"/>
      <c r="J74" s="4"/>
      <c r="K74" s="4">
        <v>2</v>
      </c>
      <c r="L74" s="4"/>
      <c r="M74" s="4"/>
      <c r="N74" s="4">
        <v>2</v>
      </c>
      <c r="O74" s="4"/>
      <c r="P74" s="4"/>
      <c r="Q74" s="14"/>
      <c r="R74" s="4"/>
      <c r="S74" s="4" t="s">
        <v>22</v>
      </c>
    </row>
    <row r="75" ht="18.95" customHeight="1" spans="1:19">
      <c r="A75" s="4"/>
      <c r="B75" s="25"/>
      <c r="C75" s="26"/>
      <c r="D75" s="4">
        <v>2</v>
      </c>
      <c r="E75" s="8" t="s">
        <v>104</v>
      </c>
      <c r="F75" s="4">
        <v>68</v>
      </c>
      <c r="G75" s="4">
        <v>4</v>
      </c>
      <c r="H75" s="4"/>
      <c r="I75" s="14"/>
      <c r="J75" s="4"/>
      <c r="K75" s="4"/>
      <c r="L75" s="4"/>
      <c r="M75" s="4">
        <v>2</v>
      </c>
      <c r="N75" s="4"/>
      <c r="O75" s="4"/>
      <c r="P75" s="4">
        <v>2</v>
      </c>
      <c r="Q75" s="14"/>
      <c r="R75" s="4"/>
      <c r="S75" s="4" t="s">
        <v>22</v>
      </c>
    </row>
    <row r="76" ht="18.95" customHeight="1" spans="1:19">
      <c r="A76" s="4"/>
      <c r="B76" s="25"/>
      <c r="C76" s="26"/>
      <c r="D76" s="4">
        <v>3</v>
      </c>
      <c r="E76" s="8" t="s">
        <v>105</v>
      </c>
      <c r="F76" s="4">
        <v>34</v>
      </c>
      <c r="G76" s="4">
        <v>2</v>
      </c>
      <c r="H76" s="4"/>
      <c r="I76" s="14"/>
      <c r="J76" s="4"/>
      <c r="K76" s="4"/>
      <c r="L76" s="4"/>
      <c r="M76" s="4"/>
      <c r="N76" s="4">
        <v>2</v>
      </c>
      <c r="O76" s="4"/>
      <c r="P76" s="4"/>
      <c r="Q76" s="14"/>
      <c r="R76" s="4"/>
      <c r="S76" s="4" t="s">
        <v>22</v>
      </c>
    </row>
    <row r="77" ht="18.95" customHeight="1" spans="1:19">
      <c r="A77" s="4"/>
      <c r="B77" s="27"/>
      <c r="C77" s="28"/>
      <c r="D77" s="4">
        <v>4</v>
      </c>
      <c r="E77" s="8" t="s">
        <v>106</v>
      </c>
      <c r="F77" s="4">
        <v>68</v>
      </c>
      <c r="G77" s="4">
        <v>4</v>
      </c>
      <c r="H77" s="4"/>
      <c r="I77" s="14"/>
      <c r="J77" s="4"/>
      <c r="K77" s="4"/>
      <c r="L77" s="4"/>
      <c r="M77" s="4"/>
      <c r="N77" s="4"/>
      <c r="O77" s="4">
        <v>2</v>
      </c>
      <c r="P77" s="4">
        <v>2</v>
      </c>
      <c r="Q77" s="14"/>
      <c r="R77" s="4"/>
      <c r="S77" s="4" t="s">
        <v>22</v>
      </c>
    </row>
    <row r="78" ht="18.95" customHeight="1" spans="1:19">
      <c r="A78" s="4"/>
      <c r="B78" s="23" t="s">
        <v>107</v>
      </c>
      <c r="C78" s="24"/>
      <c r="D78" s="4">
        <v>1</v>
      </c>
      <c r="E78" s="8" t="s">
        <v>108</v>
      </c>
      <c r="F78" s="4">
        <v>34</v>
      </c>
      <c r="G78" s="4">
        <v>2</v>
      </c>
      <c r="H78" s="4"/>
      <c r="I78" s="14"/>
      <c r="J78" s="14"/>
      <c r="K78" s="4">
        <v>2</v>
      </c>
      <c r="L78" s="4"/>
      <c r="M78" s="4"/>
      <c r="N78" s="4"/>
      <c r="O78" s="4"/>
      <c r="P78" s="4"/>
      <c r="Q78" s="14"/>
      <c r="R78" s="4"/>
      <c r="S78" s="4" t="s">
        <v>22</v>
      </c>
    </row>
    <row r="79" ht="29" customHeight="1" spans="1:19">
      <c r="A79" s="4"/>
      <c r="B79" s="25"/>
      <c r="C79" s="26"/>
      <c r="D79" s="4">
        <v>2</v>
      </c>
      <c r="E79" s="8" t="s">
        <v>109</v>
      </c>
      <c r="F79" s="4">
        <v>68</v>
      </c>
      <c r="G79" s="4">
        <v>4</v>
      </c>
      <c r="H79" s="4"/>
      <c r="I79" s="14"/>
      <c r="J79" s="14"/>
      <c r="K79" s="4"/>
      <c r="L79" s="4">
        <v>2</v>
      </c>
      <c r="M79" s="4">
        <v>2</v>
      </c>
      <c r="N79" s="4"/>
      <c r="O79" s="4"/>
      <c r="P79" s="4"/>
      <c r="Q79" s="14"/>
      <c r="R79" s="4"/>
      <c r="S79" s="4" t="s">
        <v>22</v>
      </c>
    </row>
    <row r="80" ht="18.95" customHeight="1" spans="1:19">
      <c r="A80" s="4"/>
      <c r="B80" s="25"/>
      <c r="C80" s="26"/>
      <c r="D80" s="4">
        <v>3</v>
      </c>
      <c r="E80" s="8" t="s">
        <v>110</v>
      </c>
      <c r="F80" s="4">
        <v>34</v>
      </c>
      <c r="G80" s="4">
        <v>2</v>
      </c>
      <c r="H80" s="4"/>
      <c r="I80" s="14"/>
      <c r="J80" s="14"/>
      <c r="K80" s="4"/>
      <c r="L80" s="4"/>
      <c r="M80" s="4"/>
      <c r="N80" s="4"/>
      <c r="O80" s="4">
        <v>2</v>
      </c>
      <c r="P80" s="4"/>
      <c r="Q80" s="14"/>
      <c r="R80" s="4"/>
      <c r="S80" s="4" t="s">
        <v>22</v>
      </c>
    </row>
    <row r="81" ht="18.95" customHeight="1" spans="1:19">
      <c r="A81" s="4"/>
      <c r="B81" s="25"/>
      <c r="C81" s="26"/>
      <c r="D81" s="4">
        <v>4</v>
      </c>
      <c r="E81" s="8" t="s">
        <v>111</v>
      </c>
      <c r="F81" s="4">
        <v>34</v>
      </c>
      <c r="G81" s="4">
        <v>2</v>
      </c>
      <c r="H81" s="4"/>
      <c r="I81" s="14"/>
      <c r="J81" s="14"/>
      <c r="K81" s="4"/>
      <c r="L81" s="4"/>
      <c r="M81" s="4"/>
      <c r="N81" s="4">
        <v>2</v>
      </c>
      <c r="O81" s="4"/>
      <c r="P81" s="4"/>
      <c r="Q81" s="14"/>
      <c r="R81" s="4"/>
      <c r="S81" s="4" t="s">
        <v>22</v>
      </c>
    </row>
    <row r="82" ht="18.95" customHeight="1" spans="1:19">
      <c r="A82" s="4"/>
      <c r="B82" s="25"/>
      <c r="C82" s="26"/>
      <c r="D82" s="4">
        <v>5</v>
      </c>
      <c r="E82" s="8" t="s">
        <v>112</v>
      </c>
      <c r="F82" s="4">
        <v>68</v>
      </c>
      <c r="G82" s="4">
        <v>4</v>
      </c>
      <c r="H82" s="4"/>
      <c r="I82" s="14"/>
      <c r="J82" s="14"/>
      <c r="K82" s="4"/>
      <c r="L82" s="4"/>
      <c r="M82" s="4"/>
      <c r="N82" s="4">
        <v>2</v>
      </c>
      <c r="O82" s="4">
        <v>2</v>
      </c>
      <c r="P82" s="4"/>
      <c r="Q82" s="14"/>
      <c r="R82" s="4"/>
      <c r="S82" s="4" t="s">
        <v>22</v>
      </c>
    </row>
    <row r="83" ht="18.95" customHeight="1" spans="1:19">
      <c r="A83" s="4"/>
      <c r="B83" s="27"/>
      <c r="C83" s="28"/>
      <c r="D83" s="4">
        <v>6</v>
      </c>
      <c r="E83" s="8" t="s">
        <v>113</v>
      </c>
      <c r="F83" s="4">
        <v>68</v>
      </c>
      <c r="G83" s="4">
        <v>4</v>
      </c>
      <c r="H83" s="4"/>
      <c r="I83" s="14"/>
      <c r="J83" s="14"/>
      <c r="K83" s="4"/>
      <c r="L83" s="4"/>
      <c r="M83" s="4"/>
      <c r="N83" s="4"/>
      <c r="O83" s="4">
        <v>2</v>
      </c>
      <c r="P83" s="4">
        <v>2</v>
      </c>
      <c r="Q83" s="14"/>
      <c r="R83" s="4"/>
      <c r="S83" s="4" t="s">
        <v>22</v>
      </c>
    </row>
    <row r="84" ht="15.75" customHeight="1" spans="1:19">
      <c r="A84" s="4"/>
      <c r="B84" s="15" t="s">
        <v>114</v>
      </c>
      <c r="C84" s="15"/>
      <c r="D84" s="15"/>
      <c r="E84" s="15"/>
      <c r="F84" s="15">
        <f>SUM(F74:F83)</f>
        <v>544</v>
      </c>
      <c r="G84" s="15">
        <f t="shared" ref="G84:P84" si="13">SUM(G74:G83)</f>
        <v>32</v>
      </c>
      <c r="H84" s="15"/>
      <c r="I84" s="15"/>
      <c r="J84" s="15"/>
      <c r="K84" s="15">
        <f t="shared" si="13"/>
        <v>4</v>
      </c>
      <c r="L84" s="15">
        <f t="shared" si="13"/>
        <v>2</v>
      </c>
      <c r="M84" s="15">
        <f t="shared" si="13"/>
        <v>4</v>
      </c>
      <c r="N84" s="15">
        <f t="shared" si="13"/>
        <v>8</v>
      </c>
      <c r="O84" s="15">
        <f t="shared" si="13"/>
        <v>8</v>
      </c>
      <c r="P84" s="15">
        <f t="shared" si="13"/>
        <v>6</v>
      </c>
      <c r="Q84" s="15"/>
      <c r="R84" s="15"/>
      <c r="S84" s="4"/>
    </row>
    <row r="85" ht="18.95" customHeight="1" spans="1:19">
      <c r="A85" s="4" t="s">
        <v>115</v>
      </c>
      <c r="B85" s="4"/>
      <c r="C85" s="4"/>
      <c r="D85" s="4">
        <v>1</v>
      </c>
      <c r="E85" s="16" t="s">
        <v>116</v>
      </c>
      <c r="F85" s="4">
        <v>60</v>
      </c>
      <c r="G85" s="4">
        <v>2</v>
      </c>
      <c r="H85" s="4" t="s">
        <v>117</v>
      </c>
      <c r="I85" s="14"/>
      <c r="J85" s="14"/>
      <c r="K85" s="14"/>
      <c r="L85" s="14"/>
      <c r="M85" s="14"/>
      <c r="N85" s="14"/>
      <c r="O85" s="14"/>
      <c r="P85" s="14"/>
      <c r="Q85" s="14"/>
      <c r="R85" s="4"/>
      <c r="S85" s="4" t="s">
        <v>22</v>
      </c>
    </row>
    <row r="86" ht="18.95" customHeight="1" spans="1:19">
      <c r="A86" s="4"/>
      <c r="B86" s="4"/>
      <c r="C86" s="4"/>
      <c r="D86" s="4">
        <v>2</v>
      </c>
      <c r="E86" s="16" t="s">
        <v>118</v>
      </c>
      <c r="F86" s="4">
        <v>30</v>
      </c>
      <c r="G86" s="4">
        <v>1</v>
      </c>
      <c r="H86" s="14"/>
      <c r="I86" s="4" t="s">
        <v>85</v>
      </c>
      <c r="J86" s="14"/>
      <c r="K86" s="4"/>
      <c r="L86" s="14"/>
      <c r="M86" s="4"/>
      <c r="N86" s="14"/>
      <c r="O86" s="4"/>
      <c r="P86" s="14"/>
      <c r="Q86" s="14"/>
      <c r="R86" s="4"/>
      <c r="S86" s="4" t="s">
        <v>22</v>
      </c>
    </row>
    <row r="87" ht="18.95" customHeight="1" spans="1:19">
      <c r="A87" s="4"/>
      <c r="B87" s="4"/>
      <c r="C87" s="4"/>
      <c r="D87" s="15" t="s">
        <v>44</v>
      </c>
      <c r="E87" s="15"/>
      <c r="F87" s="15">
        <f>SUM(F85:F86)</f>
        <v>90</v>
      </c>
      <c r="G87" s="15">
        <f t="shared" ref="G87" si="14">SUM(G85:G86)</f>
        <v>3</v>
      </c>
      <c r="H87" s="15"/>
      <c r="I87" s="15"/>
      <c r="J87" s="15"/>
      <c r="K87" s="15"/>
      <c r="L87" s="15"/>
      <c r="M87" s="15"/>
      <c r="N87" s="15"/>
      <c r="O87" s="15"/>
      <c r="P87" s="15"/>
      <c r="Q87" s="15"/>
      <c r="R87" s="15"/>
      <c r="S87" s="15"/>
    </row>
    <row r="88" ht="18.95" customHeight="1" spans="1:19">
      <c r="A88" s="15" t="s">
        <v>119</v>
      </c>
      <c r="B88" s="15"/>
      <c r="C88" s="15"/>
      <c r="D88" s="15"/>
      <c r="E88" s="15"/>
      <c r="F88" s="15">
        <f t="shared" ref="F88:P88" si="15">F25+F39+F48+F58+F68+F72+F84+F87</f>
        <v>5065</v>
      </c>
      <c r="G88" s="15">
        <f t="shared" si="15"/>
        <v>281.5</v>
      </c>
      <c r="H88" s="15">
        <f t="shared" si="15"/>
        <v>29</v>
      </c>
      <c r="I88" s="15">
        <f t="shared" si="15"/>
        <v>28</v>
      </c>
      <c r="J88" s="15">
        <f t="shared" si="15"/>
        <v>28</v>
      </c>
      <c r="K88" s="15">
        <f t="shared" si="15"/>
        <v>28</v>
      </c>
      <c r="L88" s="15">
        <f t="shared" si="15"/>
        <v>27</v>
      </c>
      <c r="M88" s="15">
        <f t="shared" si="15"/>
        <v>28</v>
      </c>
      <c r="N88" s="15">
        <f t="shared" si="15"/>
        <v>28</v>
      </c>
      <c r="O88" s="15">
        <f t="shared" si="15"/>
        <v>26</v>
      </c>
      <c r="P88" s="15">
        <f t="shared" si="15"/>
        <v>26</v>
      </c>
      <c r="Q88" s="15" t="s">
        <v>120</v>
      </c>
      <c r="R88" s="14"/>
      <c r="S88" s="14"/>
    </row>
  </sheetData>
  <mergeCells count="49">
    <mergeCell ref="A1:S1"/>
    <mergeCell ref="F2:G2"/>
    <mergeCell ref="H2:Q2"/>
    <mergeCell ref="R2:S2"/>
    <mergeCell ref="H3:I3"/>
    <mergeCell ref="J3:K3"/>
    <mergeCell ref="L3:M3"/>
    <mergeCell ref="N3:O3"/>
    <mergeCell ref="P3:Q3"/>
    <mergeCell ref="B24:C24"/>
    <mergeCell ref="B25:E25"/>
    <mergeCell ref="D39:E39"/>
    <mergeCell ref="D48:E48"/>
    <mergeCell ref="C58:E58"/>
    <mergeCell ref="D68:E68"/>
    <mergeCell ref="D72:E72"/>
    <mergeCell ref="B73:E73"/>
    <mergeCell ref="B84:E84"/>
    <mergeCell ref="D87:E87"/>
    <mergeCell ref="A88:E88"/>
    <mergeCell ref="A6:A25"/>
    <mergeCell ref="A26:A73"/>
    <mergeCell ref="A74:A84"/>
    <mergeCell ref="B6:B14"/>
    <mergeCell ref="B15:B23"/>
    <mergeCell ref="B26:B39"/>
    <mergeCell ref="B40:B48"/>
    <mergeCell ref="B49:B58"/>
    <mergeCell ref="B59:B68"/>
    <mergeCell ref="B69:B72"/>
    <mergeCell ref="C6:C13"/>
    <mergeCell ref="C15:C22"/>
    <mergeCell ref="C49:C51"/>
    <mergeCell ref="C52:C54"/>
    <mergeCell ref="C55:C57"/>
    <mergeCell ref="D2:D5"/>
    <mergeCell ref="E2:E5"/>
    <mergeCell ref="F3:F5"/>
    <mergeCell ref="F49:F51"/>
    <mergeCell ref="F52:F54"/>
    <mergeCell ref="G3:G5"/>
    <mergeCell ref="G49:G51"/>
    <mergeCell ref="G52:G54"/>
    <mergeCell ref="R3:R5"/>
    <mergeCell ref="S3:S5"/>
    <mergeCell ref="A2:C5"/>
    <mergeCell ref="A85:C87"/>
    <mergeCell ref="B78:C83"/>
    <mergeCell ref="B74:C77"/>
  </mergeCells>
  <pageMargins left="0.511811023622047" right="0.511811023622047" top="0.47244094488189" bottom="0.47244094488189" header="0.118110236220472" footer="0.11811023622047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李艳</cp:lastModifiedBy>
  <dcterms:created xsi:type="dcterms:W3CDTF">2006-09-16T00:00:00Z</dcterms:created>
  <dcterms:modified xsi:type="dcterms:W3CDTF">2021-06-04T02:47:24Z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