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2021级计算机应用技术专业实施性人才培养方案2021.6.19\"/>
    </mc:Choice>
  </mc:AlternateContent>
  <bookViews>
    <workbookView xWindow="-330" yWindow="0" windowWidth="22455" windowHeight="15840"/>
  </bookViews>
  <sheets>
    <sheet name="计算机应用技术专业实施性教学进程表" sheetId="4" r:id="rId1"/>
  </sheets>
  <calcPr calcId="162913"/>
</workbook>
</file>

<file path=xl/calcChain.xml><?xml version="1.0" encoding="utf-8"?>
<calcChain xmlns="http://schemas.openxmlformats.org/spreadsheetml/2006/main">
  <c r="G5" i="4" l="1"/>
  <c r="G42" i="4"/>
  <c r="G23" i="4"/>
  <c r="G15" i="4"/>
  <c r="G16" i="4"/>
  <c r="G17" i="4"/>
  <c r="G18" i="4"/>
  <c r="G19" i="4"/>
  <c r="G20" i="4"/>
  <c r="G21" i="4"/>
  <c r="G14" i="4"/>
  <c r="G6" i="4"/>
  <c r="G7" i="4"/>
  <c r="G8" i="4"/>
  <c r="G9" i="4"/>
  <c r="G10" i="4"/>
  <c r="O25" i="4"/>
  <c r="O60" i="4"/>
  <c r="N25" i="4"/>
  <c r="N60" i="4"/>
  <c r="L25" i="4"/>
  <c r="L34" i="4"/>
  <c r="L60" i="4" s="1"/>
  <c r="K25" i="4"/>
  <c r="K47" i="4"/>
  <c r="K43" i="4"/>
  <c r="J25" i="4"/>
  <c r="J43" i="4"/>
  <c r="J60" i="4" s="1"/>
  <c r="H66" i="4"/>
  <c r="G64" i="4"/>
  <c r="G65" i="4"/>
  <c r="Q34" i="4"/>
  <c r="Q43" i="4"/>
  <c r="Q25" i="4"/>
  <c r="P34" i="4"/>
  <c r="P60" i="4" s="1"/>
  <c r="P25" i="4"/>
  <c r="M34" i="4"/>
  <c r="M43" i="4"/>
  <c r="M25" i="4"/>
  <c r="I34" i="4"/>
  <c r="I47" i="4"/>
  <c r="I43" i="4"/>
  <c r="H34" i="4"/>
  <c r="H43" i="4"/>
  <c r="H59" i="4"/>
  <c r="G59" i="4"/>
  <c r="G35" i="4"/>
  <c r="G36" i="4"/>
  <c r="G37" i="4"/>
  <c r="G38" i="4"/>
  <c r="G39" i="4"/>
  <c r="G40" i="4"/>
  <c r="G41" i="4"/>
  <c r="G26" i="4"/>
  <c r="G27" i="4"/>
  <c r="G28" i="4"/>
  <c r="G29" i="4"/>
  <c r="G30" i="4"/>
  <c r="G31" i="4"/>
  <c r="G32" i="4"/>
  <c r="G33" i="4"/>
  <c r="I25" i="4"/>
  <c r="H5" i="4"/>
  <c r="H6" i="4"/>
  <c r="H7" i="4"/>
  <c r="H8" i="4"/>
  <c r="H14" i="4"/>
  <c r="H15" i="4"/>
  <c r="H16" i="4"/>
  <c r="H17" i="4"/>
  <c r="G22" i="4"/>
  <c r="G13" i="4"/>
  <c r="N77" i="4" l="1"/>
  <c r="O77" i="4"/>
  <c r="G66" i="4"/>
  <c r="G25" i="4"/>
  <c r="M60" i="4"/>
  <c r="M77" i="4" s="1"/>
  <c r="Q60" i="4"/>
  <c r="Q77" i="4" s="1"/>
  <c r="K60" i="4"/>
  <c r="K77" i="4" s="1"/>
  <c r="J77" i="4"/>
  <c r="H25" i="4"/>
  <c r="H77" i="4" s="1"/>
  <c r="I60" i="4"/>
  <c r="G34" i="4"/>
  <c r="L77" i="4"/>
  <c r="G43" i="4"/>
  <c r="H60" i="4"/>
  <c r="P77" i="4"/>
  <c r="G60" i="4" l="1"/>
  <c r="G77" i="4" s="1"/>
</calcChain>
</file>

<file path=xl/sharedStrings.xml><?xml version="1.0" encoding="utf-8"?>
<sst xmlns="http://schemas.openxmlformats.org/spreadsheetml/2006/main" count="224" uniqueCount="137">
  <si>
    <t>类别</t>
  </si>
  <si>
    <t>序号</t>
  </si>
  <si>
    <t>课程代码</t>
  </si>
  <si>
    <t>课程名称</t>
  </si>
  <si>
    <t>学时及学分</t>
  </si>
  <si>
    <t>周课时及教学周安排</t>
  </si>
  <si>
    <t>考核方式</t>
  </si>
  <si>
    <t>学时</t>
  </si>
  <si>
    <t>学分</t>
  </si>
  <si>
    <t>一</t>
  </si>
  <si>
    <t>二</t>
  </si>
  <si>
    <t>三</t>
  </si>
  <si>
    <t>四</t>
  </si>
  <si>
    <t>五</t>
  </si>
  <si>
    <t>六</t>
  </si>
  <si>
    <t>七</t>
  </si>
  <si>
    <t>八</t>
  </si>
  <si>
    <t>九</t>
  </si>
  <si>
    <t>十</t>
  </si>
  <si>
    <t>考试</t>
  </si>
  <si>
    <t>考查</t>
  </si>
  <si>
    <t>17+1</t>
  </si>
  <si>
    <t>16+2</t>
  </si>
  <si>
    <t>13+5</t>
  </si>
  <si>
    <r>
      <rPr>
        <sz val="6"/>
        <rFont val="宋体"/>
        <family val="3"/>
        <charset val="134"/>
      </rPr>
      <t>1</t>
    </r>
    <r>
      <rPr>
        <sz val="6"/>
        <rFont val="宋体"/>
        <family val="3"/>
        <charset val="134"/>
      </rPr>
      <t>6</t>
    </r>
    <r>
      <rPr>
        <sz val="6"/>
        <rFont val="宋体"/>
        <family val="3"/>
        <charset val="134"/>
      </rPr>
      <t>+</t>
    </r>
    <r>
      <rPr>
        <sz val="6"/>
        <rFont val="宋体"/>
        <family val="3"/>
        <charset val="134"/>
      </rPr>
      <t>2</t>
    </r>
  </si>
  <si>
    <t>14+4</t>
  </si>
  <si>
    <t>公共
基础课程</t>
  </si>
  <si>
    <t>思想政治</t>
  </si>
  <si>
    <t xml:space="preserve">必
修
</t>
  </si>
  <si>
    <t>0301500011</t>
  </si>
  <si>
    <t>中国特色社会主义</t>
  </si>
  <si>
    <t>√</t>
  </si>
  <si>
    <t>0301500012</t>
  </si>
  <si>
    <t>心理健康与职业生涯</t>
  </si>
  <si>
    <t>0301500013</t>
  </si>
  <si>
    <t>哲学与人生</t>
  </si>
  <si>
    <t>0301500014</t>
  </si>
  <si>
    <t>职业道德与法治</t>
  </si>
  <si>
    <t>0301500015</t>
  </si>
  <si>
    <t>形势与政策</t>
  </si>
  <si>
    <t>8节</t>
  </si>
  <si>
    <t>中华优秀传统文化</t>
  </si>
  <si>
    <t>文化课</t>
  </si>
  <si>
    <t>0301500021</t>
  </si>
  <si>
    <t>语文</t>
  </si>
  <si>
    <t>0301500041</t>
  </si>
  <si>
    <t>数学</t>
  </si>
  <si>
    <t>0301500031</t>
  </si>
  <si>
    <t>英语</t>
  </si>
  <si>
    <t>0301500051</t>
  </si>
  <si>
    <t>体育与健康</t>
  </si>
  <si>
    <t>历史</t>
  </si>
  <si>
    <t>创业与就业教育</t>
  </si>
  <si>
    <t>【公共基础课程合计】</t>
  </si>
  <si>
    <t>专业（技能）课程</t>
  </si>
  <si>
    <t>专业（群）平台课程</t>
  </si>
  <si>
    <t>0301510012</t>
  </si>
  <si>
    <t>计算机网络基础</t>
  </si>
  <si>
    <t>0301510022</t>
  </si>
  <si>
    <t>C语言程序设计</t>
  </si>
  <si>
    <t>0301510044</t>
  </si>
  <si>
    <t>数据库技术</t>
  </si>
  <si>
    <t>0301510066</t>
  </si>
  <si>
    <t>Python 程序设计</t>
  </si>
  <si>
    <t>云计算基础平台架构</t>
  </si>
  <si>
    <t>0301510077</t>
  </si>
  <si>
    <t>【专业（群）平台课程小计】</t>
  </si>
  <si>
    <t>专业核心课程</t>
  </si>
  <si>
    <t>Windows Server配置与管理</t>
  </si>
  <si>
    <t>linux网络操作系统</t>
  </si>
  <si>
    <t>网络综合布线技术</t>
  </si>
  <si>
    <t>路由交换技术</t>
  </si>
  <si>
    <t>网络组建与应用</t>
  </si>
  <si>
    <t>操作系统安全技术</t>
  </si>
  <si>
    <t>SDN架构搭建</t>
  </si>
  <si>
    <t>【专业核心课程小计】</t>
  </si>
  <si>
    <t>1+X模块</t>
  </si>
  <si>
    <t>专业技能
实训课程</t>
  </si>
  <si>
    <t>1W</t>
  </si>
  <si>
    <t>1w</t>
  </si>
  <si>
    <t>4W</t>
  </si>
  <si>
    <r>
      <t>【</t>
    </r>
    <r>
      <rPr>
        <b/>
        <sz val="8"/>
        <rFont val="宋体"/>
        <family val="3"/>
        <charset val="134"/>
      </rPr>
      <t>专业技能实训课小计</t>
    </r>
    <r>
      <rPr>
        <sz val="8"/>
        <rFont val="宋体"/>
        <family val="3"/>
        <charset val="134"/>
      </rPr>
      <t>】</t>
    </r>
  </si>
  <si>
    <t>【专业技能课程合计】</t>
  </si>
  <si>
    <t>集中实践课程</t>
  </si>
  <si>
    <t>入学教育(专业认知)</t>
  </si>
  <si>
    <t>军训</t>
  </si>
  <si>
    <t>社会实践</t>
  </si>
  <si>
    <t>顶岗实习</t>
  </si>
  <si>
    <t>18W</t>
  </si>
  <si>
    <t>【集中实践课程合计】</t>
  </si>
  <si>
    <t>【选修课程合计】</t>
  </si>
  <si>
    <t>【总学时】</t>
  </si>
  <si>
    <r>
      <rPr>
        <b/>
        <sz val="7"/>
        <rFont val="宋体"/>
        <family val="3"/>
        <charset val="134"/>
      </rPr>
      <t>3</t>
    </r>
    <r>
      <rPr>
        <b/>
        <sz val="7"/>
        <rFont val="宋体"/>
        <family val="3"/>
        <charset val="134"/>
      </rPr>
      <t>0</t>
    </r>
  </si>
  <si>
    <t>1W</t>
    <phoneticPr fontId="16" type="noConversion"/>
  </si>
  <si>
    <t>劳动教育</t>
    <phoneticPr fontId="16" type="noConversion"/>
  </si>
  <si>
    <t>1w</t>
    <phoneticPr fontId="16" type="noConversion"/>
  </si>
  <si>
    <t>16+2</t>
    <phoneticPr fontId="16" type="noConversion"/>
  </si>
  <si>
    <t>必修课</t>
    <phoneticPr fontId="16" type="noConversion"/>
  </si>
  <si>
    <t>限选</t>
    <phoneticPr fontId="16" type="noConversion"/>
  </si>
  <si>
    <t>CAD工程制图</t>
    <phoneticPr fontId="16" type="noConversion"/>
  </si>
  <si>
    <t>信息技术</t>
    <phoneticPr fontId="16" type="noConversion"/>
  </si>
  <si>
    <t>计算机组装与维修</t>
    <phoneticPr fontId="16" type="noConversion"/>
  </si>
  <si>
    <t>计算机组装与维修中级工实训</t>
    <phoneticPr fontId="16" type="noConversion"/>
  </si>
  <si>
    <t>CAD工程制图实训</t>
    <phoneticPr fontId="16" type="noConversion"/>
  </si>
  <si>
    <t>任选课程</t>
    <phoneticPr fontId="16" type="noConversion"/>
  </si>
  <si>
    <t>书法</t>
    <phoneticPr fontId="16" type="noConversion"/>
  </si>
  <si>
    <r>
      <t xml:space="preserve">  </t>
    </r>
    <r>
      <rPr>
        <b/>
        <u/>
        <sz val="16"/>
        <rFont val="黑体"/>
        <family val="3"/>
        <charset val="134"/>
      </rPr>
      <t xml:space="preserve"> 计算机应用技术 </t>
    </r>
    <r>
      <rPr>
        <sz val="16"/>
        <rFont val="宋体"/>
        <family val="3"/>
        <charset val="134"/>
      </rPr>
      <t xml:space="preserve">专业实施性教学进程安排表  </t>
    </r>
    <phoneticPr fontId="16" type="noConversion"/>
  </si>
  <si>
    <t>信息通信网络运行管理员高级工实训</t>
    <phoneticPr fontId="16" type="noConversion"/>
  </si>
  <si>
    <t>党史国史</t>
    <phoneticPr fontId="16" type="noConversion"/>
  </si>
  <si>
    <t>物理</t>
    <phoneticPr fontId="16" type="noConversion"/>
  </si>
  <si>
    <t>环保教育</t>
    <phoneticPr fontId="16" type="noConversion"/>
  </si>
  <si>
    <t>计算机专业英语</t>
    <phoneticPr fontId="16" type="noConversion"/>
  </si>
  <si>
    <t>图形图像处理</t>
    <phoneticPr fontId="16" type="noConversion"/>
  </si>
  <si>
    <t>网络系统部署及基础运维</t>
    <phoneticPr fontId="16" type="noConversion"/>
  </si>
  <si>
    <t>中小型网络建设、管理与运维</t>
    <phoneticPr fontId="16" type="noConversion"/>
  </si>
  <si>
    <t>大中型网络建设、管理与运维</t>
    <phoneticPr fontId="16" type="noConversion"/>
  </si>
  <si>
    <t>1+X网络系统建设与运维中级考证实训</t>
    <phoneticPr fontId="16" type="noConversion"/>
  </si>
  <si>
    <t>1+X网络系统建设与运维高级考证实训</t>
    <phoneticPr fontId="16" type="noConversion"/>
  </si>
  <si>
    <t>专业职业技能等级课程</t>
    <phoneticPr fontId="16" type="noConversion"/>
  </si>
  <si>
    <t>【专业职业技能等级课程小计】</t>
    <phoneticPr fontId="16" type="noConversion"/>
  </si>
  <si>
    <t>毕业设计</t>
    <phoneticPr fontId="16" type="noConversion"/>
  </si>
  <si>
    <t>技能大赛、创新创业大赛、文明风采大赛、社团活动</t>
    <phoneticPr fontId="16" type="noConversion"/>
  </si>
  <si>
    <t>素质拓展模块</t>
    <phoneticPr fontId="16" type="noConversion"/>
  </si>
  <si>
    <t>学生参加比赛、社团活动等可以替换学分</t>
    <phoneticPr fontId="16" type="noConversion"/>
  </si>
  <si>
    <t>美术 
音乐
瑜伽</t>
    <phoneticPr fontId="16" type="noConversion"/>
  </si>
  <si>
    <t>1+X网络系统建设与运维初级考证实训</t>
    <phoneticPr fontId="16" type="noConversion"/>
  </si>
  <si>
    <t>人文类</t>
    <phoneticPr fontId="16" type="noConversion"/>
  </si>
  <si>
    <t>专业拓展类</t>
    <phoneticPr fontId="16" type="noConversion"/>
  </si>
  <si>
    <t>电工电子基础
工业产品设计
IT产品营销策略</t>
    <phoneticPr fontId="9" type="noConversion"/>
  </si>
  <si>
    <t>网页设计与制作
平面广告设计与制作
计算机安全入门</t>
    <phoneticPr fontId="16" type="noConversion"/>
  </si>
  <si>
    <t>Java程序设计
web前端开发
信息系统安全</t>
    <phoneticPr fontId="16" type="noConversion"/>
  </si>
  <si>
    <t>Office应用软件
二维动画设计与制作
汉字录入技术</t>
    <phoneticPr fontId="16" type="noConversion"/>
  </si>
  <si>
    <t>华为数据通信HCIP
三维动画设计与制作
影视后期制作</t>
    <phoneticPr fontId="16" type="noConversion"/>
  </si>
  <si>
    <t>应用美学
电子商务
管理学</t>
    <phoneticPr fontId="9" type="noConversion"/>
  </si>
  <si>
    <t>应用文写作
优秀广告赏析
电力拖动</t>
    <phoneticPr fontId="9" type="noConversion"/>
  </si>
  <si>
    <t>思想道德修养与法治</t>
    <phoneticPr fontId="16" type="noConversion"/>
  </si>
  <si>
    <t>毛泽东思想和中国特色社会主义理论体系概论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</si>
</sst>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20" x14ac:knownFonts="1">
    <font>
      <sz val="12"/>
      <name val="宋体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sz val="7"/>
      <name val="宋体"/>
      <family val="3"/>
      <charset val="134"/>
    </font>
    <font>
      <sz val="6"/>
      <name val="宋体"/>
      <family val="3"/>
      <charset val="134"/>
    </font>
    <font>
      <sz val="16"/>
      <name val="宋体"/>
      <family val="3"/>
      <charset val="134"/>
    </font>
    <font>
      <sz val="8"/>
      <name val="宋体"/>
      <family val="3"/>
      <charset val="134"/>
    </font>
    <font>
      <b/>
      <sz val="8"/>
      <name val="宋体"/>
      <family val="3"/>
      <charset val="134"/>
    </font>
    <font>
      <b/>
      <sz val="7"/>
      <name val="宋体"/>
      <family val="3"/>
      <charset val="134"/>
    </font>
    <font>
      <sz val="9"/>
      <name val="宋体"/>
      <family val="3"/>
      <charset val="134"/>
    </font>
    <font>
      <b/>
      <sz val="6"/>
      <name val="宋体"/>
      <family val="3"/>
      <charset val="134"/>
    </font>
    <font>
      <b/>
      <sz val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7"/>
      <name val="Times New Roman"/>
      <family val="1"/>
    </font>
    <font>
      <b/>
      <u/>
      <sz val="16"/>
      <name val="黑体"/>
      <family val="3"/>
      <charset val="134"/>
    </font>
    <font>
      <sz val="9"/>
      <name val="宋体"/>
      <family val="3"/>
      <charset val="134"/>
    </font>
    <font>
      <u/>
      <sz val="16"/>
      <name val="宋体"/>
      <family val="3"/>
      <charset val="134"/>
    </font>
    <font>
      <b/>
      <sz val="9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Border="1"/>
    <xf numFmtId="0" fontId="4" fillId="0" borderId="0" xfId="0" applyFont="1" applyFill="1" applyBorder="1"/>
    <xf numFmtId="0" fontId="6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 wrapText="1"/>
    </xf>
    <xf numFmtId="49" fontId="6" fillId="2" borderId="2" xfId="0" applyNumberFormat="1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176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vertical="center" wrapText="1"/>
    </xf>
    <xf numFmtId="176" fontId="8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2" borderId="0" xfId="0" applyFont="1" applyFill="1"/>
    <xf numFmtId="176" fontId="3" fillId="2" borderId="2" xfId="0" applyNumberFormat="1" applyFont="1" applyFill="1" applyBorder="1" applyAlignment="1">
      <alignment horizontal="left" vertical="center"/>
    </xf>
    <xf numFmtId="0" fontId="0" fillId="2" borderId="0" xfId="0" applyFont="1" applyFill="1"/>
    <xf numFmtId="176" fontId="3" fillId="2" borderId="2" xfId="0" applyNumberFormat="1" applyFont="1" applyFill="1" applyBorder="1" applyAlignment="1">
      <alignment vertical="center"/>
    </xf>
    <xf numFmtId="0" fontId="0" fillId="2" borderId="2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76" fontId="8" fillId="2" borderId="2" xfId="0" applyNumberFormat="1" applyFont="1" applyFill="1" applyBorder="1" applyAlignment="1">
      <alignment vertical="center"/>
    </xf>
    <xf numFmtId="176" fontId="3" fillId="2" borderId="0" xfId="0" applyNumberFormat="1" applyFont="1" applyFill="1" applyAlignment="1">
      <alignment horizontal="center" vertical="center" wrapText="1"/>
    </xf>
    <xf numFmtId="0" fontId="6" fillId="2" borderId="5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center"/>
    </xf>
    <xf numFmtId="176" fontId="3" fillId="2" borderId="12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176" fontId="3" fillId="2" borderId="14" xfId="0" applyNumberFormat="1" applyFont="1" applyFill="1" applyBorder="1" applyAlignment="1">
      <alignment horizontal="center" vertical="center" wrapText="1"/>
    </xf>
    <xf numFmtId="176" fontId="3" fillId="2" borderId="1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Font="1" applyFill="1"/>
    <xf numFmtId="0" fontId="1" fillId="2" borderId="2" xfId="0" applyFont="1" applyFill="1" applyBorder="1"/>
    <xf numFmtId="49" fontId="3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9" fillId="2" borderId="2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vertical="center"/>
    </xf>
    <xf numFmtId="0" fontId="1" fillId="0" borderId="0" xfId="0" applyFont="1" applyFill="1" applyBorder="1"/>
    <xf numFmtId="0" fontId="10" fillId="0" borderId="0" xfId="0" applyFont="1" applyFill="1" applyBorder="1"/>
    <xf numFmtId="49" fontId="11" fillId="2" borderId="2" xfId="0" applyNumberFormat="1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/>
    <xf numFmtId="0" fontId="7" fillId="2" borderId="11" xfId="0" applyFont="1" applyFill="1" applyBorder="1" applyAlignment="1"/>
    <xf numFmtId="0" fontId="13" fillId="0" borderId="0" xfId="0" applyFont="1" applyFill="1" applyAlignment="1"/>
    <xf numFmtId="49" fontId="14" fillId="2" borderId="2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0" fontId="4" fillId="0" borderId="0" xfId="0" applyFont="1"/>
    <xf numFmtId="0" fontId="3" fillId="2" borderId="2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Fill="1" applyBorder="1"/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176" fontId="10" fillId="2" borderId="2" xfId="0" applyNumberFormat="1" applyFont="1" applyFill="1" applyBorder="1" applyAlignment="1">
      <alignment horizontal="center" vertical="center"/>
    </xf>
    <xf numFmtId="0" fontId="12" fillId="2" borderId="0" xfId="0" applyFont="1" applyFill="1" applyAlignment="1"/>
    <xf numFmtId="0" fontId="13" fillId="2" borderId="0" xfId="0" applyFont="1" applyFill="1" applyAlignment="1"/>
    <xf numFmtId="0" fontId="3" fillId="2" borderId="2" xfId="0" applyFont="1" applyFill="1" applyBorder="1" applyAlignment="1">
      <alignment horizontal="center" vertical="center"/>
    </xf>
    <xf numFmtId="49" fontId="6" fillId="2" borderId="15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2" xfId="0" applyFont="1" applyFill="1" applyBorder="1"/>
    <xf numFmtId="0" fontId="8" fillId="2" borderId="2" xfId="0" applyFont="1" applyFill="1" applyBorder="1" applyAlignment="1">
      <alignment horizontal="center" vertical="center" wrapText="1"/>
    </xf>
    <xf numFmtId="49" fontId="18" fillId="2" borderId="2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9" fillId="0" borderId="0" xfId="0" applyFont="1" applyFill="1" applyBorder="1"/>
    <xf numFmtId="0" fontId="19" fillId="0" borderId="0" xfId="0" applyFont="1" applyFill="1"/>
    <xf numFmtId="0" fontId="6" fillId="2" borderId="3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33"/>
  <sheetViews>
    <sheetView tabSelected="1" zoomScale="160" zoomScaleNormal="160" workbookViewId="0">
      <pane ySplit="4" topLeftCell="A5" activePane="bottomLeft" state="frozen"/>
      <selection pane="bottomLeft" activeCell="F10" sqref="F10"/>
    </sheetView>
  </sheetViews>
  <sheetFormatPr defaultColWidth="9.125" defaultRowHeight="14.25" x14ac:dyDescent="0.15"/>
  <cols>
    <col min="1" max="1" width="5.75" style="2" customWidth="1"/>
    <col min="2" max="2" width="3" style="2" customWidth="1"/>
    <col min="3" max="3" width="7.375" style="2" customWidth="1"/>
    <col min="4" max="4" width="2.5" style="3" customWidth="1"/>
    <col min="5" max="5" width="10.125" style="3" hidden="1" customWidth="1"/>
    <col min="6" max="6" width="29" style="4" customWidth="1"/>
    <col min="7" max="7" width="4.875" style="3" customWidth="1"/>
    <col min="8" max="8" width="4.625" style="3" customWidth="1"/>
    <col min="9" max="9" width="3.375" style="3" customWidth="1"/>
    <col min="10" max="10" width="3.5" style="3" customWidth="1"/>
    <col min="11" max="15" width="3.125" style="3" customWidth="1"/>
    <col min="16" max="17" width="3.625" style="3" customWidth="1"/>
    <col min="18" max="18" width="3.25" style="3" customWidth="1"/>
    <col min="19" max="20" width="2.75" style="5" customWidth="1"/>
    <col min="21" max="21" width="3" style="6" customWidth="1"/>
    <col min="22" max="22" width="1.625" style="7" customWidth="1"/>
    <col min="23" max="30" width="3" style="8" customWidth="1"/>
    <col min="31" max="37" width="9" style="7" customWidth="1"/>
    <col min="38" max="60" width="9" style="6" customWidth="1"/>
    <col min="61" max="16384" width="9.125" style="6"/>
  </cols>
  <sheetData>
    <row r="1" spans="1:21" ht="26.25" customHeight="1" x14ac:dyDescent="0.15">
      <c r="A1" s="102" t="s">
        <v>106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</row>
    <row r="2" spans="1:21" ht="14.25" customHeight="1" x14ac:dyDescent="0.15">
      <c r="A2" s="108" t="s">
        <v>0</v>
      </c>
      <c r="B2" s="108"/>
      <c r="C2" s="108"/>
      <c r="D2" s="107" t="s">
        <v>1</v>
      </c>
      <c r="E2" s="107" t="s">
        <v>2</v>
      </c>
      <c r="F2" s="107" t="s">
        <v>3</v>
      </c>
      <c r="G2" s="104" t="s">
        <v>4</v>
      </c>
      <c r="H2" s="104"/>
      <c r="I2" s="105" t="s">
        <v>5</v>
      </c>
      <c r="J2" s="105"/>
      <c r="K2" s="105"/>
      <c r="L2" s="105"/>
      <c r="M2" s="105"/>
      <c r="N2" s="105"/>
      <c r="O2" s="105"/>
      <c r="P2" s="105"/>
      <c r="Q2" s="105"/>
      <c r="R2" s="105"/>
      <c r="S2" s="104" t="s">
        <v>6</v>
      </c>
      <c r="T2" s="104"/>
    </row>
    <row r="3" spans="1:21" ht="12" customHeight="1" x14ac:dyDescent="0.15">
      <c r="A3" s="108"/>
      <c r="B3" s="108"/>
      <c r="C3" s="108"/>
      <c r="D3" s="107"/>
      <c r="E3" s="107"/>
      <c r="F3" s="107"/>
      <c r="G3" s="104" t="s">
        <v>7</v>
      </c>
      <c r="H3" s="104" t="s">
        <v>8</v>
      </c>
      <c r="I3" s="25" t="s">
        <v>9</v>
      </c>
      <c r="J3" s="25" t="s">
        <v>10</v>
      </c>
      <c r="K3" s="25" t="s">
        <v>11</v>
      </c>
      <c r="L3" s="25" t="s">
        <v>12</v>
      </c>
      <c r="M3" s="25" t="s">
        <v>13</v>
      </c>
      <c r="N3" s="25" t="s">
        <v>14</v>
      </c>
      <c r="O3" s="25" t="s">
        <v>15</v>
      </c>
      <c r="P3" s="25" t="s">
        <v>16</v>
      </c>
      <c r="Q3" s="25" t="s">
        <v>17</v>
      </c>
      <c r="R3" s="25" t="s">
        <v>18</v>
      </c>
      <c r="S3" s="104" t="s">
        <v>19</v>
      </c>
      <c r="T3" s="104" t="s">
        <v>20</v>
      </c>
    </row>
    <row r="4" spans="1:21" ht="12.75" customHeight="1" x14ac:dyDescent="0.15">
      <c r="A4" s="108"/>
      <c r="B4" s="108"/>
      <c r="C4" s="108"/>
      <c r="D4" s="107"/>
      <c r="E4" s="107"/>
      <c r="F4" s="107"/>
      <c r="G4" s="104"/>
      <c r="H4" s="104"/>
      <c r="I4" s="28" t="s">
        <v>21</v>
      </c>
      <c r="J4" s="28" t="s">
        <v>22</v>
      </c>
      <c r="K4" s="28" t="s">
        <v>21</v>
      </c>
      <c r="L4" s="28" t="s">
        <v>21</v>
      </c>
      <c r="M4" s="28" t="s">
        <v>23</v>
      </c>
      <c r="N4" s="28" t="s">
        <v>24</v>
      </c>
      <c r="O4" s="28" t="s">
        <v>22</v>
      </c>
      <c r="P4" s="28" t="s">
        <v>96</v>
      </c>
      <c r="Q4" s="28" t="s">
        <v>25</v>
      </c>
      <c r="R4" s="49">
        <v>18</v>
      </c>
      <c r="S4" s="105"/>
      <c r="T4" s="104"/>
    </row>
    <row r="5" spans="1:21" ht="11.25" customHeight="1" x14ac:dyDescent="0.15">
      <c r="A5" s="107" t="s">
        <v>26</v>
      </c>
      <c r="B5" s="109" t="s">
        <v>27</v>
      </c>
      <c r="C5" s="107" t="s">
        <v>28</v>
      </c>
      <c r="D5" s="71">
        <v>1</v>
      </c>
      <c r="E5" s="11" t="s">
        <v>29</v>
      </c>
      <c r="F5" s="12" t="s">
        <v>30</v>
      </c>
      <c r="G5" s="13">
        <f>17*I5+16*J5+17*K5+17*L5+12*M5+16*N5+16*O5+16*P5+14*Q5+18*R5</f>
        <v>34</v>
      </c>
      <c r="H5" s="14">
        <f>I5+J5+K5+L5+M5+N5</f>
        <v>2</v>
      </c>
      <c r="I5" s="14">
        <v>2</v>
      </c>
      <c r="J5" s="14"/>
      <c r="K5" s="14"/>
      <c r="L5" s="14"/>
      <c r="M5" s="14"/>
      <c r="N5" s="14"/>
      <c r="O5" s="14"/>
      <c r="P5" s="14"/>
      <c r="Q5" s="14"/>
      <c r="R5" s="50"/>
      <c r="S5" s="10" t="s">
        <v>31</v>
      </c>
      <c r="T5" s="25"/>
    </row>
    <row r="6" spans="1:21" ht="11.1" customHeight="1" x14ac:dyDescent="0.15">
      <c r="A6" s="107"/>
      <c r="B6" s="110"/>
      <c r="C6" s="107"/>
      <c r="D6" s="71">
        <v>2</v>
      </c>
      <c r="E6" s="11" t="s">
        <v>32</v>
      </c>
      <c r="F6" s="12" t="s">
        <v>33</v>
      </c>
      <c r="G6" s="13">
        <f t="shared" ref="G6:G10" si="0">17*I6+16*J6+17*K6+17*L6+12*M6+16*N6+16*O6+16*P6+14*Q6+18*R6</f>
        <v>32</v>
      </c>
      <c r="H6" s="14">
        <f>I6+J6+K6+L6+M6+N6</f>
        <v>2</v>
      </c>
      <c r="I6" s="14"/>
      <c r="J6" s="14">
        <v>2</v>
      </c>
      <c r="K6" s="14"/>
      <c r="L6" s="14"/>
      <c r="M6" s="14"/>
      <c r="N6" s="14"/>
      <c r="O6" s="14"/>
      <c r="P6" s="14"/>
      <c r="Q6" s="14"/>
      <c r="R6" s="50"/>
      <c r="S6" s="10" t="s">
        <v>31</v>
      </c>
      <c r="T6" s="25"/>
    </row>
    <row r="7" spans="1:21" ht="11.1" customHeight="1" x14ac:dyDescent="0.15">
      <c r="A7" s="107"/>
      <c r="B7" s="110"/>
      <c r="C7" s="107"/>
      <c r="D7" s="71">
        <v>3</v>
      </c>
      <c r="E7" s="11" t="s">
        <v>34</v>
      </c>
      <c r="F7" s="12" t="s">
        <v>35</v>
      </c>
      <c r="G7" s="13">
        <f t="shared" si="0"/>
        <v>34</v>
      </c>
      <c r="H7" s="14">
        <f>I7+J7+K7+L7+M7+N7</f>
        <v>2</v>
      </c>
      <c r="I7" s="14"/>
      <c r="J7" s="14"/>
      <c r="K7" s="14">
        <v>2</v>
      </c>
      <c r="L7" s="14"/>
      <c r="M7" s="14"/>
      <c r="N7" s="14"/>
      <c r="O7" s="14"/>
      <c r="P7" s="14"/>
      <c r="Q7" s="14"/>
      <c r="R7" s="50"/>
      <c r="S7" s="10" t="s">
        <v>31</v>
      </c>
      <c r="T7" s="25"/>
    </row>
    <row r="8" spans="1:21" ht="11.1" customHeight="1" x14ac:dyDescent="0.15">
      <c r="A8" s="107"/>
      <c r="B8" s="110"/>
      <c r="C8" s="107"/>
      <c r="D8" s="71">
        <v>4</v>
      </c>
      <c r="E8" s="11" t="s">
        <v>36</v>
      </c>
      <c r="F8" s="12" t="s">
        <v>37</v>
      </c>
      <c r="G8" s="13">
        <f t="shared" si="0"/>
        <v>34</v>
      </c>
      <c r="H8" s="14">
        <f>I8+J8+K8+L8+M8+N8</f>
        <v>2</v>
      </c>
      <c r="I8" s="14"/>
      <c r="J8" s="14"/>
      <c r="K8" s="14"/>
      <c r="L8" s="14">
        <v>2</v>
      </c>
      <c r="M8" s="14"/>
      <c r="N8" s="14"/>
      <c r="O8" s="14"/>
      <c r="P8" s="14"/>
      <c r="Q8" s="14"/>
      <c r="R8" s="50"/>
      <c r="S8" s="10" t="s">
        <v>31</v>
      </c>
      <c r="T8" s="25"/>
    </row>
    <row r="9" spans="1:21" ht="11.1" customHeight="1" x14ac:dyDescent="0.15">
      <c r="A9" s="107"/>
      <c r="B9" s="110"/>
      <c r="C9" s="107"/>
      <c r="D9" s="71">
        <v>5</v>
      </c>
      <c r="E9" s="11"/>
      <c r="F9" s="15" t="s">
        <v>135</v>
      </c>
      <c r="G9" s="13">
        <f t="shared" si="0"/>
        <v>48</v>
      </c>
      <c r="H9" s="14">
        <v>3</v>
      </c>
      <c r="I9" s="14"/>
      <c r="J9" s="14"/>
      <c r="K9" s="14"/>
      <c r="L9" s="14"/>
      <c r="M9" s="14">
        <v>4</v>
      </c>
      <c r="N9" s="14"/>
      <c r="O9" s="14"/>
      <c r="P9" s="14"/>
      <c r="Q9" s="14"/>
      <c r="R9" s="50"/>
      <c r="S9" s="10" t="s">
        <v>31</v>
      </c>
      <c r="T9" s="25"/>
    </row>
    <row r="10" spans="1:21" ht="11.25" customHeight="1" x14ac:dyDescent="0.15">
      <c r="A10" s="107"/>
      <c r="B10" s="110"/>
      <c r="C10" s="107"/>
      <c r="D10" s="71">
        <v>6</v>
      </c>
      <c r="E10" s="11" t="s">
        <v>38</v>
      </c>
      <c r="F10" s="12" t="s">
        <v>136</v>
      </c>
      <c r="G10" s="13">
        <f t="shared" si="0"/>
        <v>64</v>
      </c>
      <c r="H10" s="14">
        <v>4</v>
      </c>
      <c r="I10" s="30"/>
      <c r="J10" s="30"/>
      <c r="K10" s="14"/>
      <c r="L10" s="14"/>
      <c r="M10" s="31"/>
      <c r="N10" s="14"/>
      <c r="O10" s="14">
        <v>2</v>
      </c>
      <c r="P10" s="14">
        <v>2</v>
      </c>
      <c r="Q10" s="34"/>
      <c r="R10" s="51"/>
      <c r="S10" s="10" t="s">
        <v>31</v>
      </c>
      <c r="T10" s="25"/>
      <c r="U10" s="46"/>
    </row>
    <row r="11" spans="1:21" ht="11.1" customHeight="1" x14ac:dyDescent="0.15">
      <c r="A11" s="107"/>
      <c r="B11" s="110"/>
      <c r="C11" s="107"/>
      <c r="D11" s="71">
        <v>7</v>
      </c>
      <c r="E11" s="11"/>
      <c r="F11" s="15" t="s">
        <v>39</v>
      </c>
      <c r="G11" s="13">
        <v>24</v>
      </c>
      <c r="H11" s="14">
        <v>1</v>
      </c>
      <c r="I11" s="14"/>
      <c r="J11" s="14"/>
      <c r="K11" s="14"/>
      <c r="L11" s="14"/>
      <c r="M11" s="14"/>
      <c r="N11" s="14"/>
      <c r="O11" s="14" t="s">
        <v>40</v>
      </c>
      <c r="P11" s="14" t="s">
        <v>40</v>
      </c>
      <c r="Q11" s="14" t="s">
        <v>40</v>
      </c>
      <c r="R11" s="52"/>
      <c r="S11" s="10"/>
      <c r="T11" s="10" t="s">
        <v>31</v>
      </c>
    </row>
    <row r="12" spans="1:21" ht="11.1" customHeight="1" x14ac:dyDescent="0.15">
      <c r="A12" s="107"/>
      <c r="B12" s="110"/>
      <c r="C12" s="107"/>
      <c r="D12" s="71">
        <v>8</v>
      </c>
      <c r="E12" s="11"/>
      <c r="F12" s="15" t="s">
        <v>41</v>
      </c>
      <c r="G12" s="13">
        <v>24</v>
      </c>
      <c r="H12" s="14">
        <v>1</v>
      </c>
      <c r="I12" s="32"/>
      <c r="J12" s="32"/>
      <c r="K12" s="14"/>
      <c r="L12" s="14"/>
      <c r="M12" s="14"/>
      <c r="N12" s="14" t="s">
        <v>40</v>
      </c>
      <c r="O12" s="14" t="s">
        <v>40</v>
      </c>
      <c r="P12" s="14" t="s">
        <v>40</v>
      </c>
      <c r="Q12" s="14"/>
      <c r="R12" s="31"/>
      <c r="S12" s="10"/>
      <c r="T12" s="10" t="s">
        <v>31</v>
      </c>
    </row>
    <row r="13" spans="1:21" ht="11.1" customHeight="1" x14ac:dyDescent="0.15">
      <c r="A13" s="107"/>
      <c r="B13" s="110"/>
      <c r="C13" s="71" t="s">
        <v>98</v>
      </c>
      <c r="D13" s="74"/>
      <c r="E13" s="74"/>
      <c r="F13" s="15" t="s">
        <v>108</v>
      </c>
      <c r="G13" s="13">
        <f>17*I13+16*J13+17*K13+17*L13+13*M13+16*N13+16*O13+14*P13+14*Q13+18*R13</f>
        <v>26</v>
      </c>
      <c r="H13" s="14">
        <v>2</v>
      </c>
      <c r="I13" s="14"/>
      <c r="J13" s="14"/>
      <c r="K13" s="14"/>
      <c r="L13" s="14"/>
      <c r="M13" s="14">
        <v>2</v>
      </c>
      <c r="N13" s="14"/>
      <c r="O13" s="14"/>
      <c r="P13" s="14"/>
      <c r="Q13" s="34"/>
      <c r="R13" s="52"/>
      <c r="S13" s="25"/>
      <c r="T13" s="10" t="s">
        <v>31</v>
      </c>
    </row>
    <row r="14" spans="1:21" ht="11.1" customHeight="1" x14ac:dyDescent="0.15">
      <c r="A14" s="107"/>
      <c r="B14" s="109" t="s">
        <v>42</v>
      </c>
      <c r="C14" s="107" t="s">
        <v>28</v>
      </c>
      <c r="D14" s="76">
        <v>1</v>
      </c>
      <c r="E14" s="16" t="s">
        <v>43</v>
      </c>
      <c r="F14" s="15" t="s">
        <v>44</v>
      </c>
      <c r="G14" s="13">
        <f>17*I14+16*J14+17*K14+17*L14+13*M14+16*N14+16*O14+16*P14+14*Q14+18*R14</f>
        <v>326</v>
      </c>
      <c r="H14" s="14">
        <f>SUM(I14:P14)</f>
        <v>20</v>
      </c>
      <c r="I14" s="14">
        <v>4</v>
      </c>
      <c r="J14" s="14">
        <v>4</v>
      </c>
      <c r="K14" s="14">
        <v>4</v>
      </c>
      <c r="L14" s="14">
        <v>4</v>
      </c>
      <c r="M14" s="14">
        <v>2</v>
      </c>
      <c r="N14" s="14">
        <v>2</v>
      </c>
      <c r="O14" s="14"/>
      <c r="P14" s="14"/>
      <c r="Q14" s="14"/>
      <c r="R14" s="52"/>
      <c r="S14" s="73" t="s">
        <v>31</v>
      </c>
      <c r="T14" s="73"/>
    </row>
    <row r="15" spans="1:21" ht="11.1" customHeight="1" x14ac:dyDescent="0.15">
      <c r="A15" s="107"/>
      <c r="B15" s="110"/>
      <c r="C15" s="107"/>
      <c r="D15" s="76">
        <v>2</v>
      </c>
      <c r="E15" s="16" t="s">
        <v>45</v>
      </c>
      <c r="F15" s="15" t="s">
        <v>46</v>
      </c>
      <c r="G15" s="13">
        <f t="shared" ref="G15:G20" si="1">17*I15+16*J15+17*K15+17*L15+13*M15+16*N15+16*O15+16*P15+14*Q15+18*R15</f>
        <v>294</v>
      </c>
      <c r="H15" s="14">
        <f>SUM(I15:P15)</f>
        <v>18</v>
      </c>
      <c r="I15" s="14">
        <v>4</v>
      </c>
      <c r="J15" s="14">
        <v>4</v>
      </c>
      <c r="K15" s="14">
        <v>4</v>
      </c>
      <c r="L15" s="14">
        <v>4</v>
      </c>
      <c r="M15" s="14">
        <v>2</v>
      </c>
      <c r="N15" s="14"/>
      <c r="O15" s="14"/>
      <c r="P15" s="14"/>
      <c r="Q15" s="14"/>
      <c r="R15" s="52"/>
      <c r="S15" s="73" t="s">
        <v>31</v>
      </c>
      <c r="T15" s="73"/>
      <c r="U15" s="2"/>
    </row>
    <row r="16" spans="1:21" ht="11.1" customHeight="1" x14ac:dyDescent="0.15">
      <c r="A16" s="107"/>
      <c r="B16" s="110"/>
      <c r="C16" s="107"/>
      <c r="D16" s="76">
        <v>3</v>
      </c>
      <c r="E16" s="16" t="s">
        <v>47</v>
      </c>
      <c r="F16" s="15" t="s">
        <v>48</v>
      </c>
      <c r="G16" s="13">
        <f t="shared" si="1"/>
        <v>268</v>
      </c>
      <c r="H16" s="14">
        <f>SUM(I16:P16)</f>
        <v>16</v>
      </c>
      <c r="I16" s="14">
        <v>4</v>
      </c>
      <c r="J16" s="14">
        <v>4</v>
      </c>
      <c r="K16" s="14">
        <v>4</v>
      </c>
      <c r="L16" s="14">
        <v>4</v>
      </c>
      <c r="M16" s="14"/>
      <c r="N16" s="14"/>
      <c r="O16" s="14"/>
      <c r="P16" s="14"/>
      <c r="Q16" s="14"/>
      <c r="R16" s="52"/>
      <c r="S16" s="73" t="s">
        <v>31</v>
      </c>
      <c r="T16" s="73"/>
    </row>
    <row r="17" spans="1:37" ht="11.1" customHeight="1" x14ac:dyDescent="0.15">
      <c r="A17" s="107"/>
      <c r="B17" s="110"/>
      <c r="C17" s="107"/>
      <c r="D17" s="76">
        <v>4</v>
      </c>
      <c r="E17" s="16" t="s">
        <v>49</v>
      </c>
      <c r="F17" s="15" t="s">
        <v>50</v>
      </c>
      <c r="G17" s="13">
        <f t="shared" si="1"/>
        <v>284</v>
      </c>
      <c r="H17" s="14">
        <f>SUM(I17:Q17)</f>
        <v>18</v>
      </c>
      <c r="I17" s="14">
        <v>2</v>
      </c>
      <c r="J17" s="14">
        <v>2</v>
      </c>
      <c r="K17" s="14">
        <v>2</v>
      </c>
      <c r="L17" s="14">
        <v>2</v>
      </c>
      <c r="M17" s="14">
        <v>2</v>
      </c>
      <c r="N17" s="14">
        <v>2</v>
      </c>
      <c r="O17" s="14">
        <v>2</v>
      </c>
      <c r="P17" s="14">
        <v>2</v>
      </c>
      <c r="Q17" s="14">
        <v>2</v>
      </c>
      <c r="R17" s="52"/>
      <c r="S17" s="73" t="s">
        <v>31</v>
      </c>
      <c r="T17" s="73"/>
    </row>
    <row r="18" spans="1:37" customFormat="1" ht="11.1" customHeight="1" x14ac:dyDescent="0.15">
      <c r="A18" s="107"/>
      <c r="B18" s="110"/>
      <c r="C18" s="107"/>
      <c r="D18" s="76">
        <v>5</v>
      </c>
      <c r="E18" s="16"/>
      <c r="F18" s="15" t="s">
        <v>100</v>
      </c>
      <c r="G18" s="13">
        <f t="shared" si="1"/>
        <v>102</v>
      </c>
      <c r="H18" s="14">
        <v>6</v>
      </c>
      <c r="I18" s="14">
        <v>6</v>
      </c>
      <c r="J18" s="14"/>
      <c r="K18" s="14"/>
      <c r="L18" s="14"/>
      <c r="M18" s="14"/>
      <c r="N18" s="14"/>
      <c r="O18" s="14"/>
      <c r="P18" s="14"/>
      <c r="Q18" s="14"/>
      <c r="R18" s="52"/>
      <c r="S18" s="72" t="s">
        <v>31</v>
      </c>
      <c r="T18" s="73"/>
      <c r="V18" s="7"/>
      <c r="W18" s="8"/>
      <c r="X18" s="8"/>
      <c r="Y18" s="8"/>
      <c r="Z18" s="8"/>
      <c r="AA18" s="8"/>
      <c r="AB18" s="8"/>
      <c r="AC18" s="8"/>
      <c r="AD18" s="8"/>
      <c r="AE18" s="7"/>
      <c r="AF18" s="7"/>
      <c r="AG18" s="7"/>
      <c r="AH18" s="7"/>
      <c r="AI18" s="7"/>
      <c r="AJ18" s="7"/>
      <c r="AK18" s="7"/>
    </row>
    <row r="19" spans="1:37" customFormat="1" ht="11.1" customHeight="1" x14ac:dyDescent="0.15">
      <c r="A19" s="107"/>
      <c r="B19" s="110"/>
      <c r="C19" s="107"/>
      <c r="D19" s="76">
        <v>6</v>
      </c>
      <c r="E19" s="16"/>
      <c r="F19" s="15" t="s">
        <v>51</v>
      </c>
      <c r="G19" s="13">
        <f t="shared" si="1"/>
        <v>64</v>
      </c>
      <c r="H19" s="14">
        <v>4</v>
      </c>
      <c r="I19" s="32"/>
      <c r="J19" s="32"/>
      <c r="K19" s="14"/>
      <c r="L19" s="14"/>
      <c r="M19" s="14"/>
      <c r="N19" s="14"/>
      <c r="O19" s="14">
        <v>2</v>
      </c>
      <c r="P19" s="14">
        <v>2</v>
      </c>
      <c r="Q19" s="34"/>
      <c r="R19" s="52"/>
      <c r="S19" s="72"/>
      <c r="T19" s="72" t="s">
        <v>31</v>
      </c>
      <c r="V19" s="7"/>
      <c r="W19" s="8"/>
      <c r="X19" s="8"/>
      <c r="Y19" s="8"/>
      <c r="Z19" s="8"/>
      <c r="AA19" s="8"/>
      <c r="AB19" s="8"/>
      <c r="AC19" s="8"/>
      <c r="AD19" s="8"/>
      <c r="AE19" s="7"/>
      <c r="AF19" s="7"/>
      <c r="AG19" s="7"/>
      <c r="AH19" s="7"/>
      <c r="AI19" s="7"/>
      <c r="AJ19" s="7"/>
      <c r="AK19" s="7"/>
    </row>
    <row r="20" spans="1:37" customFormat="1" ht="11.1" customHeight="1" x14ac:dyDescent="0.15">
      <c r="A20" s="107"/>
      <c r="B20" s="110"/>
      <c r="C20" s="107"/>
      <c r="D20" s="76">
        <v>7</v>
      </c>
      <c r="E20" s="16"/>
      <c r="F20" s="15" t="s">
        <v>105</v>
      </c>
      <c r="G20" s="13">
        <f t="shared" si="1"/>
        <v>32</v>
      </c>
      <c r="H20" s="14">
        <v>2</v>
      </c>
      <c r="I20" s="32"/>
      <c r="J20" s="32"/>
      <c r="K20" s="14"/>
      <c r="L20" s="14"/>
      <c r="M20" s="14"/>
      <c r="N20" s="33"/>
      <c r="O20" s="14">
        <v>2</v>
      </c>
      <c r="P20" s="32"/>
      <c r="Q20" s="14"/>
      <c r="R20" s="52"/>
      <c r="S20" s="73"/>
      <c r="T20" s="72" t="s">
        <v>31</v>
      </c>
      <c r="V20" s="7"/>
      <c r="W20" s="8"/>
      <c r="X20" s="8"/>
      <c r="Y20" s="8"/>
      <c r="Z20" s="8"/>
      <c r="AA20" s="8"/>
      <c r="AB20" s="8"/>
      <c r="AC20" s="8"/>
      <c r="AD20" s="8"/>
      <c r="AE20" s="7"/>
      <c r="AF20" s="7"/>
      <c r="AG20" s="7"/>
      <c r="AH20" s="7"/>
      <c r="AI20" s="7"/>
      <c r="AJ20" s="7"/>
      <c r="AK20" s="7"/>
    </row>
    <row r="21" spans="1:37" customFormat="1" ht="11.1" customHeight="1" x14ac:dyDescent="0.15">
      <c r="A21" s="107"/>
      <c r="B21" s="110"/>
      <c r="C21" s="107"/>
      <c r="D21" s="76">
        <v>8</v>
      </c>
      <c r="E21" s="11"/>
      <c r="F21" s="15" t="s">
        <v>52</v>
      </c>
      <c r="G21" s="13">
        <f>17*I21+16*J21+17*K21+17*L21+13*M21+16*N21+16*O21+16*P21+14*Q21+18*R21</f>
        <v>28</v>
      </c>
      <c r="H21" s="14">
        <v>2</v>
      </c>
      <c r="I21" s="32"/>
      <c r="J21" s="32"/>
      <c r="K21" s="14"/>
      <c r="L21" s="14"/>
      <c r="M21" s="14"/>
      <c r="N21" s="14"/>
      <c r="O21" s="14"/>
      <c r="P21" s="14"/>
      <c r="Q21" s="14">
        <v>2</v>
      </c>
      <c r="R21" s="53"/>
      <c r="S21" s="72"/>
      <c r="T21" s="72" t="s">
        <v>31</v>
      </c>
      <c r="V21" s="7"/>
      <c r="W21" s="8"/>
      <c r="X21" s="8"/>
      <c r="Y21" s="8"/>
      <c r="Z21" s="8"/>
      <c r="AA21" s="8"/>
      <c r="AB21" s="8"/>
      <c r="AC21" s="8"/>
      <c r="AD21" s="8"/>
      <c r="AE21" s="7"/>
      <c r="AF21" s="7"/>
      <c r="AG21" s="7"/>
      <c r="AH21" s="7"/>
      <c r="AI21" s="7"/>
      <c r="AJ21" s="7"/>
      <c r="AK21" s="7"/>
    </row>
    <row r="22" spans="1:37" customFormat="1" ht="11.1" customHeight="1" x14ac:dyDescent="0.15">
      <c r="A22" s="107"/>
      <c r="B22" s="110"/>
      <c r="C22" s="109" t="s">
        <v>98</v>
      </c>
      <c r="D22" s="75">
        <v>1</v>
      </c>
      <c r="E22" s="16"/>
      <c r="F22" s="15" t="s">
        <v>109</v>
      </c>
      <c r="G22" s="13">
        <f>17*I22+16*J22+17*K22+17*L22+13*M22+16*N22+16*O22+14*P22+14*Q22+18*R22</f>
        <v>68</v>
      </c>
      <c r="H22" s="14">
        <v>4</v>
      </c>
      <c r="I22" s="14">
        <v>4</v>
      </c>
      <c r="J22" s="32"/>
      <c r="K22" s="14"/>
      <c r="L22" s="14"/>
      <c r="M22" s="14"/>
      <c r="N22" s="33"/>
      <c r="O22" s="14"/>
      <c r="P22" s="32"/>
      <c r="Q22" s="14"/>
      <c r="R22" s="52"/>
      <c r="S22" s="10" t="s">
        <v>31</v>
      </c>
      <c r="T22" s="10"/>
      <c r="V22" s="7"/>
      <c r="W22" s="8"/>
      <c r="X22" s="8"/>
      <c r="Y22" s="8"/>
      <c r="Z22" s="8"/>
      <c r="AA22" s="8"/>
      <c r="AB22" s="8"/>
      <c r="AC22" s="8"/>
      <c r="AD22" s="8"/>
      <c r="AE22" s="7"/>
      <c r="AF22" s="7"/>
      <c r="AG22" s="7"/>
      <c r="AH22" s="7"/>
      <c r="AI22" s="7"/>
      <c r="AJ22" s="7"/>
      <c r="AK22" s="7"/>
    </row>
    <row r="23" spans="1:37" customFormat="1" ht="11.1" customHeight="1" x14ac:dyDescent="0.15">
      <c r="A23" s="107"/>
      <c r="B23" s="114"/>
      <c r="C23" s="114"/>
      <c r="D23" s="75">
        <v>2</v>
      </c>
      <c r="E23" s="16"/>
      <c r="F23" s="15" t="s">
        <v>110</v>
      </c>
      <c r="G23" s="13">
        <f>17*I23+16*J23+17*K23+17*L23+13*M23+16*N23+16*O23+16*P23+14*Q23+18*R23</f>
        <v>32</v>
      </c>
      <c r="H23" s="14">
        <v>2</v>
      </c>
      <c r="I23" s="34"/>
      <c r="J23" s="34"/>
      <c r="K23" s="34"/>
      <c r="L23" s="34"/>
      <c r="M23" s="9"/>
      <c r="N23" s="14"/>
      <c r="O23" s="34"/>
      <c r="P23" s="14">
        <v>2</v>
      </c>
      <c r="Q23" s="35"/>
      <c r="R23" s="34"/>
      <c r="S23" s="25"/>
      <c r="T23" s="25" t="s">
        <v>31</v>
      </c>
      <c r="V23" s="7"/>
      <c r="W23" s="8"/>
      <c r="X23" s="8"/>
      <c r="Y23" s="8"/>
      <c r="Z23" s="8"/>
      <c r="AA23" s="8"/>
      <c r="AB23" s="8"/>
      <c r="AC23" s="8"/>
      <c r="AD23" s="8"/>
      <c r="AE23" s="7"/>
      <c r="AF23" s="7"/>
      <c r="AG23" s="7"/>
      <c r="AH23" s="7"/>
      <c r="AI23" s="7"/>
      <c r="AJ23" s="7"/>
      <c r="AK23" s="7"/>
    </row>
    <row r="24" spans="1:37" customFormat="1" ht="11.1" customHeight="1" x14ac:dyDescent="0.15">
      <c r="A24" s="107"/>
      <c r="B24" s="111" t="s">
        <v>97</v>
      </c>
      <c r="C24" s="112"/>
      <c r="D24" s="75">
        <v>1</v>
      </c>
      <c r="E24" s="11"/>
      <c r="F24" s="15" t="s">
        <v>94</v>
      </c>
      <c r="G24" s="13">
        <v>17</v>
      </c>
      <c r="H24" s="14">
        <v>1</v>
      </c>
      <c r="I24" s="14">
        <v>1</v>
      </c>
      <c r="J24" s="32"/>
      <c r="K24" s="14"/>
      <c r="L24" s="14"/>
      <c r="M24" s="14"/>
      <c r="N24" s="14"/>
      <c r="O24" s="14"/>
      <c r="P24" s="14"/>
      <c r="Q24" s="14"/>
      <c r="R24" s="53"/>
      <c r="S24" s="67"/>
      <c r="T24" s="67" t="s">
        <v>31</v>
      </c>
      <c r="V24" s="7"/>
      <c r="W24" s="8"/>
      <c r="X24" s="8"/>
      <c r="Y24" s="8"/>
      <c r="Z24" s="8"/>
      <c r="AA24" s="8"/>
      <c r="AB24" s="8"/>
      <c r="AC24" s="8"/>
      <c r="AD24" s="8"/>
      <c r="AE24" s="7"/>
      <c r="AF24" s="7"/>
      <c r="AG24" s="7"/>
      <c r="AH24" s="7"/>
      <c r="AI24" s="7"/>
      <c r="AJ24" s="7"/>
      <c r="AK24" s="7"/>
    </row>
    <row r="25" spans="1:37" s="1" customFormat="1" ht="11.1" customHeight="1" x14ac:dyDescent="0.15">
      <c r="A25" s="107"/>
      <c r="B25" s="106" t="s">
        <v>53</v>
      </c>
      <c r="C25" s="106"/>
      <c r="D25" s="106"/>
      <c r="E25" s="106"/>
      <c r="F25" s="106"/>
      <c r="G25" s="17">
        <f t="shared" ref="G25:Q25" si="2">SUM(G5:G24)</f>
        <v>1835</v>
      </c>
      <c r="H25" s="17">
        <f t="shared" si="2"/>
        <v>112</v>
      </c>
      <c r="I25" s="17">
        <f t="shared" si="2"/>
        <v>27</v>
      </c>
      <c r="J25" s="17">
        <f t="shared" si="2"/>
        <v>16</v>
      </c>
      <c r="K25" s="17">
        <f t="shared" si="2"/>
        <v>16</v>
      </c>
      <c r="L25" s="17">
        <f t="shared" si="2"/>
        <v>16</v>
      </c>
      <c r="M25" s="17">
        <f t="shared" si="2"/>
        <v>12</v>
      </c>
      <c r="N25" s="17">
        <f t="shared" si="2"/>
        <v>4</v>
      </c>
      <c r="O25" s="17">
        <f t="shared" si="2"/>
        <v>8</v>
      </c>
      <c r="P25" s="17">
        <f t="shared" si="2"/>
        <v>8</v>
      </c>
      <c r="Q25" s="17">
        <f t="shared" si="2"/>
        <v>4</v>
      </c>
      <c r="R25" s="17"/>
      <c r="S25" s="95"/>
      <c r="T25" s="95"/>
      <c r="V25" s="54"/>
      <c r="W25" s="55"/>
      <c r="X25" s="55"/>
      <c r="Y25" s="55"/>
      <c r="Z25" s="55"/>
      <c r="AA25" s="55"/>
      <c r="AB25" s="55"/>
      <c r="AC25" s="55"/>
      <c r="AD25" s="55"/>
      <c r="AE25" s="54"/>
      <c r="AF25" s="54"/>
      <c r="AG25" s="54"/>
      <c r="AH25" s="54"/>
      <c r="AI25" s="54"/>
      <c r="AJ25" s="54"/>
      <c r="AK25" s="54"/>
    </row>
    <row r="26" spans="1:37" ht="11.1" customHeight="1" x14ac:dyDescent="0.15">
      <c r="A26" s="107" t="s">
        <v>54</v>
      </c>
      <c r="B26" s="107" t="s">
        <v>55</v>
      </c>
      <c r="C26" s="107"/>
      <c r="D26" s="9">
        <v>1</v>
      </c>
      <c r="E26" s="11" t="s">
        <v>56</v>
      </c>
      <c r="F26" s="12" t="s">
        <v>101</v>
      </c>
      <c r="G26" s="18">
        <f>16*4</f>
        <v>64</v>
      </c>
      <c r="H26" s="19">
        <v>4</v>
      </c>
      <c r="I26" s="19"/>
      <c r="J26" s="19">
        <v>4</v>
      </c>
      <c r="K26" s="19"/>
      <c r="L26" s="19"/>
      <c r="M26" s="19"/>
      <c r="N26" s="19"/>
      <c r="O26" s="19"/>
      <c r="P26" s="19"/>
      <c r="Q26" s="19"/>
      <c r="R26" s="48"/>
      <c r="S26" s="25" t="s">
        <v>31</v>
      </c>
      <c r="T26" s="25"/>
    </row>
    <row r="27" spans="1:37" ht="11.1" customHeight="1" x14ac:dyDescent="0.15">
      <c r="A27" s="107"/>
      <c r="B27" s="107"/>
      <c r="C27" s="107"/>
      <c r="D27" s="9">
        <v>2</v>
      </c>
      <c r="E27" s="11"/>
      <c r="F27" s="12" t="s">
        <v>57</v>
      </c>
      <c r="G27" s="20">
        <f>2*16+17*2</f>
        <v>66</v>
      </c>
      <c r="H27" s="21">
        <v>4</v>
      </c>
      <c r="I27" s="35"/>
      <c r="J27" s="21">
        <v>2</v>
      </c>
      <c r="K27" s="21">
        <v>2</v>
      </c>
      <c r="L27" s="19"/>
      <c r="M27" s="19"/>
      <c r="N27" s="19"/>
      <c r="O27" s="19"/>
      <c r="P27" s="19"/>
      <c r="Q27" s="19"/>
      <c r="R27" s="48"/>
      <c r="S27" s="25" t="s">
        <v>31</v>
      </c>
      <c r="T27" s="93"/>
    </row>
    <row r="28" spans="1:37" ht="11.1" customHeight="1" x14ac:dyDescent="0.15">
      <c r="A28" s="107"/>
      <c r="B28" s="107"/>
      <c r="C28" s="107"/>
      <c r="D28" s="9">
        <v>3</v>
      </c>
      <c r="E28" s="11" t="s">
        <v>58</v>
      </c>
      <c r="F28" s="12" t="s">
        <v>59</v>
      </c>
      <c r="G28" s="18">
        <f>4*17</f>
        <v>68</v>
      </c>
      <c r="H28" s="19">
        <v>4</v>
      </c>
      <c r="I28" s="19"/>
      <c r="J28" s="19"/>
      <c r="K28" s="19">
        <v>4</v>
      </c>
      <c r="L28" s="34"/>
      <c r="M28" s="19"/>
      <c r="N28" s="19"/>
      <c r="O28" s="19"/>
      <c r="P28" s="19"/>
      <c r="Q28" s="19"/>
      <c r="R28" s="48"/>
      <c r="S28" s="25" t="s">
        <v>31</v>
      </c>
      <c r="T28" s="25"/>
    </row>
    <row r="29" spans="1:37" ht="11.1" customHeight="1" x14ac:dyDescent="0.15">
      <c r="A29" s="107"/>
      <c r="B29" s="107"/>
      <c r="C29" s="107"/>
      <c r="D29" s="9">
        <v>4</v>
      </c>
      <c r="E29" s="11" t="s">
        <v>60</v>
      </c>
      <c r="F29" s="12" t="s">
        <v>61</v>
      </c>
      <c r="G29" s="13">
        <f>17*4</f>
        <v>68</v>
      </c>
      <c r="H29" s="19">
        <v>4</v>
      </c>
      <c r="I29" s="19"/>
      <c r="J29" s="19"/>
      <c r="K29" s="19"/>
      <c r="L29" s="19">
        <v>4</v>
      </c>
      <c r="M29" s="34"/>
      <c r="N29" s="19"/>
      <c r="O29" s="19"/>
      <c r="P29" s="19"/>
      <c r="Q29" s="19"/>
      <c r="R29" s="48"/>
      <c r="S29" s="25" t="s">
        <v>31</v>
      </c>
      <c r="T29" s="25"/>
    </row>
    <row r="30" spans="1:37" ht="11.1" customHeight="1" x14ac:dyDescent="0.15">
      <c r="A30" s="107"/>
      <c r="B30" s="107"/>
      <c r="C30" s="107"/>
      <c r="D30" s="9">
        <v>5</v>
      </c>
      <c r="E30" s="11"/>
      <c r="F30" s="22" t="s">
        <v>112</v>
      </c>
      <c r="G30" s="13">
        <f>17*4</f>
        <v>68</v>
      </c>
      <c r="H30" s="19">
        <v>4</v>
      </c>
      <c r="I30" s="14"/>
      <c r="J30" s="14"/>
      <c r="K30" s="35"/>
      <c r="L30" s="19">
        <v>4</v>
      </c>
      <c r="M30" s="34"/>
      <c r="N30" s="19"/>
      <c r="O30" s="19"/>
      <c r="P30" s="19"/>
      <c r="Q30" s="19"/>
      <c r="R30" s="48"/>
      <c r="S30" s="25" t="s">
        <v>31</v>
      </c>
      <c r="T30" s="25"/>
    </row>
    <row r="31" spans="1:37" ht="11.1" customHeight="1" x14ac:dyDescent="0.15">
      <c r="A31" s="107"/>
      <c r="B31" s="107"/>
      <c r="C31" s="107"/>
      <c r="D31" s="9">
        <v>6</v>
      </c>
      <c r="E31" s="11" t="s">
        <v>62</v>
      </c>
      <c r="F31" s="23" t="s">
        <v>63</v>
      </c>
      <c r="G31" s="13">
        <f>16*6</f>
        <v>96</v>
      </c>
      <c r="H31" s="19">
        <v>6</v>
      </c>
      <c r="I31" s="34"/>
      <c r="J31" s="34"/>
      <c r="K31" s="34"/>
      <c r="L31" s="34"/>
      <c r="M31" s="34"/>
      <c r="N31" s="19">
        <v>6</v>
      </c>
      <c r="O31" s="35"/>
      <c r="P31" s="18"/>
      <c r="Q31" s="19"/>
      <c r="R31" s="48"/>
      <c r="S31" s="25" t="s">
        <v>31</v>
      </c>
      <c r="T31" s="25"/>
    </row>
    <row r="32" spans="1:37" ht="11.1" customHeight="1" x14ac:dyDescent="0.15">
      <c r="A32" s="107"/>
      <c r="B32" s="107"/>
      <c r="C32" s="107"/>
      <c r="D32" s="9">
        <v>7</v>
      </c>
      <c r="E32" s="11"/>
      <c r="F32" s="23" t="s">
        <v>64</v>
      </c>
      <c r="G32" s="13">
        <f>4*16</f>
        <v>64</v>
      </c>
      <c r="H32" s="19">
        <v>4</v>
      </c>
      <c r="I32" s="34"/>
      <c r="J32" s="34"/>
      <c r="K32" s="34"/>
      <c r="L32" s="34"/>
      <c r="M32" s="34"/>
      <c r="N32" s="9"/>
      <c r="O32" s="19"/>
      <c r="P32" s="18"/>
      <c r="Q32" s="19">
        <v>4</v>
      </c>
      <c r="R32" s="48"/>
      <c r="S32" s="25" t="s">
        <v>31</v>
      </c>
      <c r="T32" s="25"/>
    </row>
    <row r="33" spans="1:20" ht="11.1" customHeight="1" x14ac:dyDescent="0.15">
      <c r="A33" s="107"/>
      <c r="B33" s="107"/>
      <c r="C33" s="107"/>
      <c r="D33" s="9">
        <v>8</v>
      </c>
      <c r="E33" s="11" t="s">
        <v>65</v>
      </c>
      <c r="F33" s="12" t="s">
        <v>111</v>
      </c>
      <c r="G33" s="13">
        <f>2*16</f>
        <v>32</v>
      </c>
      <c r="H33" s="19">
        <v>2</v>
      </c>
      <c r="I33" s="19"/>
      <c r="J33" s="19"/>
      <c r="K33" s="19"/>
      <c r="L33" s="19"/>
      <c r="M33" s="19"/>
      <c r="N33" s="9">
        <v>2</v>
      </c>
      <c r="O33" s="19"/>
      <c r="P33" s="9"/>
      <c r="Q33" s="19"/>
      <c r="R33" s="48"/>
      <c r="S33" s="25"/>
      <c r="T33" s="25" t="s">
        <v>31</v>
      </c>
    </row>
    <row r="34" spans="1:20" ht="11.1" customHeight="1" x14ac:dyDescent="0.15">
      <c r="A34" s="107"/>
      <c r="B34" s="107"/>
      <c r="C34" s="107"/>
      <c r="D34" s="132" t="s">
        <v>66</v>
      </c>
      <c r="E34" s="132"/>
      <c r="F34" s="132"/>
      <c r="G34" s="24">
        <f>SUM(G26:G33)</f>
        <v>526</v>
      </c>
      <c r="H34" s="24">
        <f>SUM(H26:H33)</f>
        <v>32</v>
      </c>
      <c r="I34" s="24">
        <f>SUM(I26:I33)</f>
        <v>0</v>
      </c>
      <c r="J34" s="24">
        <v>6</v>
      </c>
      <c r="K34" s="24">
        <v>6</v>
      </c>
      <c r="L34" s="24">
        <f>SUM(L26:L33)</f>
        <v>8</v>
      </c>
      <c r="M34" s="24">
        <f>SUM(M26:M33)</f>
        <v>0</v>
      </c>
      <c r="N34" s="36">
        <v>12</v>
      </c>
      <c r="O34" s="24">
        <v>0</v>
      </c>
      <c r="P34" s="24">
        <f>SUM(P26:P33)</f>
        <v>0</v>
      </c>
      <c r="Q34" s="24">
        <f>SUM(Q26:Q33)</f>
        <v>4</v>
      </c>
      <c r="R34" s="48"/>
      <c r="S34" s="25"/>
      <c r="T34" s="25"/>
    </row>
    <row r="35" spans="1:20" ht="11.1" customHeight="1" x14ac:dyDescent="0.15">
      <c r="A35" s="107"/>
      <c r="B35" s="107" t="s">
        <v>67</v>
      </c>
      <c r="C35" s="107"/>
      <c r="D35" s="9">
        <v>1</v>
      </c>
      <c r="E35" s="11"/>
      <c r="F35" s="12" t="s">
        <v>68</v>
      </c>
      <c r="G35" s="13">
        <f>17*4</f>
        <v>68</v>
      </c>
      <c r="H35" s="13">
        <v>4</v>
      </c>
      <c r="I35" s="13"/>
      <c r="J35" s="34"/>
      <c r="K35" s="13">
        <v>4</v>
      </c>
      <c r="L35" s="35"/>
      <c r="M35" s="13"/>
      <c r="N35" s="13"/>
      <c r="O35" s="34"/>
      <c r="P35" s="34"/>
      <c r="Q35" s="13"/>
      <c r="R35" s="13"/>
      <c r="S35" s="25" t="s">
        <v>31</v>
      </c>
      <c r="T35" s="25"/>
    </row>
    <row r="36" spans="1:20" ht="11.1" customHeight="1" x14ac:dyDescent="0.15">
      <c r="A36" s="107"/>
      <c r="B36" s="107"/>
      <c r="C36" s="107"/>
      <c r="D36" s="9">
        <v>2</v>
      </c>
      <c r="E36" s="11"/>
      <c r="F36" s="12" t="s">
        <v>69</v>
      </c>
      <c r="G36" s="13">
        <f>17*4</f>
        <v>68</v>
      </c>
      <c r="H36" s="13">
        <v>4</v>
      </c>
      <c r="I36" s="13"/>
      <c r="J36" s="13"/>
      <c r="K36" s="13"/>
      <c r="L36" s="13">
        <v>4</v>
      </c>
      <c r="M36" s="37"/>
      <c r="N36" s="20"/>
      <c r="O36" s="34"/>
      <c r="P36" s="34"/>
      <c r="Q36" s="13"/>
      <c r="R36" s="13"/>
      <c r="S36" s="25" t="s">
        <v>31</v>
      </c>
      <c r="T36" s="25"/>
    </row>
    <row r="37" spans="1:20" ht="11.1" customHeight="1" x14ac:dyDescent="0.15">
      <c r="A37" s="107"/>
      <c r="B37" s="107"/>
      <c r="C37" s="107"/>
      <c r="D37" s="9">
        <v>3</v>
      </c>
      <c r="E37" s="11"/>
      <c r="F37" s="22" t="s">
        <v>99</v>
      </c>
      <c r="G37" s="25">
        <f>16*4</f>
        <v>64</v>
      </c>
      <c r="H37" s="13">
        <v>4</v>
      </c>
      <c r="I37" s="27"/>
      <c r="J37" s="38"/>
      <c r="K37" s="34"/>
      <c r="L37" s="34"/>
      <c r="M37" s="34"/>
      <c r="N37" s="18">
        <v>4</v>
      </c>
      <c r="O37" s="39"/>
      <c r="P37" s="34"/>
      <c r="Q37" s="13"/>
      <c r="R37" s="13"/>
      <c r="S37" s="25" t="s">
        <v>31</v>
      </c>
      <c r="T37" s="25"/>
    </row>
    <row r="38" spans="1:20" ht="11.1" customHeight="1" x14ac:dyDescent="0.15">
      <c r="A38" s="107"/>
      <c r="B38" s="107"/>
      <c r="C38" s="107"/>
      <c r="D38" s="9">
        <v>4</v>
      </c>
      <c r="E38" s="11"/>
      <c r="F38" s="12" t="s">
        <v>70</v>
      </c>
      <c r="G38" s="13">
        <f>4*16</f>
        <v>64</v>
      </c>
      <c r="H38" s="13">
        <v>4</v>
      </c>
      <c r="I38" s="13"/>
      <c r="J38" s="13"/>
      <c r="K38" s="40"/>
      <c r="L38" s="41"/>
      <c r="M38" s="34"/>
      <c r="N38" s="34"/>
      <c r="O38" s="42">
        <v>4</v>
      </c>
      <c r="P38" s="13"/>
      <c r="Q38" s="13"/>
      <c r="R38" s="13"/>
      <c r="S38" s="25" t="s">
        <v>31</v>
      </c>
      <c r="T38" s="25"/>
    </row>
    <row r="39" spans="1:20" ht="11.1" customHeight="1" x14ac:dyDescent="0.15">
      <c r="A39" s="107"/>
      <c r="B39" s="107"/>
      <c r="C39" s="107"/>
      <c r="D39" s="9">
        <v>5</v>
      </c>
      <c r="E39" s="11"/>
      <c r="F39" s="12" t="s">
        <v>71</v>
      </c>
      <c r="G39" s="13">
        <f>13*4</f>
        <v>52</v>
      </c>
      <c r="H39" s="13">
        <v>3</v>
      </c>
      <c r="I39" s="13"/>
      <c r="J39" s="13"/>
      <c r="K39" s="40"/>
      <c r="L39" s="34"/>
      <c r="M39" s="43">
        <v>4</v>
      </c>
      <c r="N39" s="13"/>
      <c r="O39" s="13"/>
      <c r="P39" s="13"/>
      <c r="Q39" s="13"/>
      <c r="R39" s="13"/>
      <c r="S39" s="25" t="s">
        <v>31</v>
      </c>
      <c r="T39" s="25"/>
    </row>
    <row r="40" spans="1:20" ht="11.1" customHeight="1" x14ac:dyDescent="0.15">
      <c r="A40" s="107"/>
      <c r="B40" s="107"/>
      <c r="C40" s="107"/>
      <c r="D40" s="9">
        <v>6</v>
      </c>
      <c r="E40" s="11"/>
      <c r="F40" s="12" t="s">
        <v>72</v>
      </c>
      <c r="G40" s="13">
        <f>13*6</f>
        <v>78</v>
      </c>
      <c r="H40" s="13">
        <v>5</v>
      </c>
      <c r="I40" s="13"/>
      <c r="J40" s="13"/>
      <c r="K40" s="13"/>
      <c r="L40" s="13"/>
      <c r="M40" s="42">
        <v>6</v>
      </c>
      <c r="N40" s="13"/>
      <c r="O40" s="13"/>
      <c r="P40" s="13"/>
      <c r="Q40" s="13"/>
      <c r="R40" s="13"/>
      <c r="S40" s="25" t="s">
        <v>31</v>
      </c>
      <c r="T40" s="25"/>
    </row>
    <row r="41" spans="1:20" ht="11.1" customHeight="1" x14ac:dyDescent="0.15">
      <c r="A41" s="107"/>
      <c r="B41" s="107"/>
      <c r="C41" s="107"/>
      <c r="D41" s="9">
        <v>7</v>
      </c>
      <c r="E41" s="11"/>
      <c r="F41" s="26" t="s">
        <v>73</v>
      </c>
      <c r="G41" s="13">
        <f>4*16</f>
        <v>64</v>
      </c>
      <c r="H41" s="27">
        <v>4</v>
      </c>
      <c r="I41" s="13"/>
      <c r="J41" s="13"/>
      <c r="K41" s="13"/>
      <c r="L41" s="13"/>
      <c r="M41" s="13"/>
      <c r="N41" s="35"/>
      <c r="O41" s="18">
        <v>4</v>
      </c>
      <c r="P41" s="13"/>
      <c r="Q41" s="13"/>
      <c r="R41" s="13"/>
      <c r="S41" s="25" t="s">
        <v>31</v>
      </c>
      <c r="T41" s="25"/>
    </row>
    <row r="42" spans="1:20" ht="11.1" customHeight="1" x14ac:dyDescent="0.15">
      <c r="A42" s="107"/>
      <c r="B42" s="107"/>
      <c r="C42" s="107"/>
      <c r="D42" s="9">
        <v>8</v>
      </c>
      <c r="E42" s="16"/>
      <c r="F42" s="26" t="s">
        <v>74</v>
      </c>
      <c r="G42" s="13">
        <f>16*4</f>
        <v>64</v>
      </c>
      <c r="H42" s="13">
        <v>4</v>
      </c>
      <c r="I42" s="27"/>
      <c r="J42" s="27"/>
      <c r="K42" s="27"/>
      <c r="L42" s="27"/>
      <c r="M42" s="27"/>
      <c r="N42" s="27"/>
      <c r="O42" s="35"/>
      <c r="P42" s="10">
        <v>4</v>
      </c>
      <c r="Q42" s="13"/>
      <c r="R42" s="13"/>
      <c r="S42" s="25" t="s">
        <v>31</v>
      </c>
      <c r="T42" s="25"/>
    </row>
    <row r="43" spans="1:20" ht="11.1" customHeight="1" x14ac:dyDescent="0.15">
      <c r="A43" s="107"/>
      <c r="B43" s="107"/>
      <c r="C43" s="107"/>
      <c r="D43" s="132" t="s">
        <v>75</v>
      </c>
      <c r="E43" s="132"/>
      <c r="F43" s="132"/>
      <c r="G43" s="24">
        <f>SUM(G35:G42)</f>
        <v>522</v>
      </c>
      <c r="H43" s="24">
        <f>SUM(H35:H42)</f>
        <v>32</v>
      </c>
      <c r="I43" s="24">
        <f>SUM(I35:I42)</f>
        <v>0</v>
      </c>
      <c r="J43" s="24">
        <f>SUM(J35:J42)</f>
        <v>0</v>
      </c>
      <c r="K43" s="24">
        <f>SUM(K35:K42)</f>
        <v>4</v>
      </c>
      <c r="L43" s="24">
        <v>4</v>
      </c>
      <c r="M43" s="24">
        <f>SUM(M35:M42)</f>
        <v>10</v>
      </c>
      <c r="N43" s="24">
        <v>4</v>
      </c>
      <c r="O43" s="24">
        <v>8</v>
      </c>
      <c r="P43" s="24">
        <v>4</v>
      </c>
      <c r="Q43" s="24">
        <f>SUM(Q35:Q42)</f>
        <v>0</v>
      </c>
      <c r="R43" s="48"/>
      <c r="S43" s="25"/>
      <c r="T43" s="25"/>
    </row>
    <row r="44" spans="1:20" ht="11.1" customHeight="1" x14ac:dyDescent="0.15">
      <c r="A44" s="107"/>
      <c r="B44" s="141" t="s">
        <v>118</v>
      </c>
      <c r="C44" s="109" t="s">
        <v>76</v>
      </c>
      <c r="D44" s="92">
        <v>1</v>
      </c>
      <c r="E44" s="87"/>
      <c r="F44" s="12" t="s">
        <v>113</v>
      </c>
      <c r="G44" s="13">
        <v>52</v>
      </c>
      <c r="H44" s="13">
        <v>3</v>
      </c>
      <c r="I44" s="24"/>
      <c r="J44" s="24"/>
      <c r="K44" s="24"/>
      <c r="L44" s="24"/>
      <c r="M44" s="43">
        <v>4</v>
      </c>
      <c r="N44" s="43"/>
      <c r="O44" s="43"/>
      <c r="P44" s="43"/>
      <c r="Q44" s="43"/>
      <c r="R44" s="90"/>
      <c r="S44" s="91" t="s">
        <v>31</v>
      </c>
      <c r="T44" s="91"/>
    </row>
    <row r="45" spans="1:20" ht="11.1" customHeight="1" x14ac:dyDescent="0.15">
      <c r="A45" s="107"/>
      <c r="B45" s="142"/>
      <c r="C45" s="110"/>
      <c r="D45" s="92">
        <v>2</v>
      </c>
      <c r="E45" s="87"/>
      <c r="F45" s="12" t="s">
        <v>114</v>
      </c>
      <c r="G45" s="13">
        <v>128</v>
      </c>
      <c r="H45" s="13">
        <v>7</v>
      </c>
      <c r="I45" s="24"/>
      <c r="J45" s="24"/>
      <c r="K45" s="24"/>
      <c r="L45" s="24"/>
      <c r="M45" s="43"/>
      <c r="N45" s="43">
        <v>4</v>
      </c>
      <c r="O45" s="43">
        <v>4</v>
      </c>
      <c r="P45" s="43"/>
      <c r="Q45" s="43"/>
      <c r="R45" s="90"/>
      <c r="S45" s="91" t="s">
        <v>31</v>
      </c>
      <c r="T45" s="91"/>
    </row>
    <row r="46" spans="1:20" ht="10.5" customHeight="1" x14ac:dyDescent="0.15">
      <c r="A46" s="107"/>
      <c r="B46" s="142"/>
      <c r="C46" s="114"/>
      <c r="D46" s="92">
        <v>3</v>
      </c>
      <c r="E46" s="16"/>
      <c r="F46" s="12" t="s">
        <v>115</v>
      </c>
      <c r="G46" s="13">
        <v>204</v>
      </c>
      <c r="H46" s="13">
        <v>11</v>
      </c>
      <c r="I46" s="44"/>
      <c r="J46" s="45"/>
      <c r="K46" s="45"/>
      <c r="L46" s="45"/>
      <c r="M46" s="43"/>
      <c r="N46" s="43"/>
      <c r="O46" s="43"/>
      <c r="P46" s="43">
        <v>4</v>
      </c>
      <c r="Q46" s="43">
        <v>10</v>
      </c>
      <c r="R46" s="48"/>
      <c r="S46" s="25" t="s">
        <v>31</v>
      </c>
      <c r="T46" s="25"/>
    </row>
    <row r="47" spans="1:20" ht="15.95" customHeight="1" x14ac:dyDescent="0.15">
      <c r="A47" s="107"/>
      <c r="B47" s="143"/>
      <c r="C47" s="135" t="s">
        <v>119</v>
      </c>
      <c r="D47" s="136"/>
      <c r="E47" s="136"/>
      <c r="F47" s="137"/>
      <c r="G47" s="24">
        <v>384</v>
      </c>
      <c r="H47" s="24">
        <v>21</v>
      </c>
      <c r="I47" s="24">
        <f>SUM(I46:I46)</f>
        <v>0</v>
      </c>
      <c r="J47" s="24">
        <v>0</v>
      </c>
      <c r="K47" s="24">
        <f>SUM(K46:K46)</f>
        <v>0</v>
      </c>
      <c r="L47" s="24">
        <v>0</v>
      </c>
      <c r="M47" s="24">
        <v>4</v>
      </c>
      <c r="N47" s="24">
        <v>4</v>
      </c>
      <c r="O47" s="24">
        <v>4</v>
      </c>
      <c r="P47" s="24">
        <v>4</v>
      </c>
      <c r="Q47" s="24">
        <v>10</v>
      </c>
      <c r="R47" s="56"/>
      <c r="S47" s="57"/>
      <c r="T47" s="58"/>
    </row>
    <row r="48" spans="1:20" ht="15.95" customHeight="1" x14ac:dyDescent="0.15">
      <c r="A48" s="107"/>
      <c r="B48" s="115" t="s">
        <v>77</v>
      </c>
      <c r="C48" s="116"/>
      <c r="D48" s="9">
        <v>1</v>
      </c>
      <c r="E48" s="29"/>
      <c r="F48" s="12" t="s">
        <v>102</v>
      </c>
      <c r="G48" s="13">
        <v>30</v>
      </c>
      <c r="H48" s="14">
        <v>1</v>
      </c>
      <c r="I48" s="13"/>
      <c r="J48" s="13" t="s">
        <v>78</v>
      </c>
      <c r="K48" s="13"/>
      <c r="L48" s="13"/>
      <c r="M48" s="13"/>
      <c r="N48" s="13"/>
      <c r="O48" s="13"/>
      <c r="P48" s="13"/>
      <c r="Q48" s="13"/>
      <c r="R48" s="48"/>
      <c r="S48" s="25" t="s">
        <v>31</v>
      </c>
      <c r="T48" s="58"/>
    </row>
    <row r="49" spans="1:37" ht="15.95" customHeight="1" x14ac:dyDescent="0.15">
      <c r="A49" s="107"/>
      <c r="B49" s="117"/>
      <c r="C49" s="118"/>
      <c r="D49" s="9">
        <v>2</v>
      </c>
      <c r="E49" s="29"/>
      <c r="F49" s="12" t="s">
        <v>59</v>
      </c>
      <c r="G49" s="13">
        <v>30</v>
      </c>
      <c r="H49" s="14">
        <v>1</v>
      </c>
      <c r="I49" s="13"/>
      <c r="J49" s="13"/>
      <c r="K49" s="13" t="s">
        <v>79</v>
      </c>
      <c r="L49" s="13"/>
      <c r="M49" s="13"/>
      <c r="N49" s="13"/>
      <c r="O49" s="13"/>
      <c r="P49" s="13"/>
      <c r="Q49" s="13"/>
      <c r="R49" s="48"/>
      <c r="S49" s="25" t="s">
        <v>31</v>
      </c>
      <c r="T49" s="58"/>
    </row>
    <row r="50" spans="1:37" ht="15.95" customHeight="1" x14ac:dyDescent="0.15">
      <c r="A50" s="107"/>
      <c r="B50" s="117"/>
      <c r="C50" s="118"/>
      <c r="D50" s="9">
        <v>3</v>
      </c>
      <c r="E50" s="29"/>
      <c r="F50" s="12" t="s">
        <v>69</v>
      </c>
      <c r="G50" s="13">
        <v>30</v>
      </c>
      <c r="H50" s="14">
        <v>1</v>
      </c>
      <c r="I50" s="13"/>
      <c r="J50" s="13"/>
      <c r="K50" s="13"/>
      <c r="L50" s="13" t="s">
        <v>79</v>
      </c>
      <c r="M50" s="13"/>
      <c r="N50" s="13"/>
      <c r="O50" s="13"/>
      <c r="P50" s="13"/>
      <c r="Q50" s="13"/>
      <c r="R50" s="48"/>
      <c r="S50" s="25" t="s">
        <v>31</v>
      </c>
      <c r="T50" s="58"/>
    </row>
    <row r="51" spans="1:37" ht="15.95" customHeight="1" x14ac:dyDescent="0.15">
      <c r="A51" s="107"/>
      <c r="B51" s="117"/>
      <c r="C51" s="118"/>
      <c r="D51" s="9">
        <v>4</v>
      </c>
      <c r="E51" s="29"/>
      <c r="F51" s="12" t="s">
        <v>103</v>
      </c>
      <c r="G51" s="13">
        <v>30</v>
      </c>
      <c r="H51" s="14">
        <v>1</v>
      </c>
      <c r="I51" s="47"/>
      <c r="J51" s="47"/>
      <c r="K51" s="47"/>
      <c r="L51" s="47"/>
      <c r="M51" s="47"/>
      <c r="N51" s="13" t="s">
        <v>78</v>
      </c>
      <c r="O51" s="47"/>
      <c r="P51" s="47"/>
      <c r="Q51" s="47"/>
      <c r="R51" s="47"/>
      <c r="S51" s="25" t="s">
        <v>31</v>
      </c>
      <c r="T51" s="58"/>
    </row>
    <row r="52" spans="1:37" ht="15.95" customHeight="1" x14ac:dyDescent="0.15">
      <c r="A52" s="107"/>
      <c r="B52" s="117"/>
      <c r="C52" s="118"/>
      <c r="D52" s="9">
        <v>5</v>
      </c>
      <c r="E52" s="11"/>
      <c r="F52" s="12" t="s">
        <v>107</v>
      </c>
      <c r="G52" s="13">
        <v>120</v>
      </c>
      <c r="H52" s="14">
        <v>4</v>
      </c>
      <c r="I52" s="13"/>
      <c r="J52" s="13"/>
      <c r="K52" s="13"/>
      <c r="L52" s="13"/>
      <c r="M52" s="13" t="s">
        <v>80</v>
      </c>
      <c r="N52" s="13"/>
      <c r="O52" s="13"/>
      <c r="P52" s="13"/>
      <c r="Q52" s="13"/>
      <c r="R52" s="48"/>
      <c r="S52" s="25" t="s">
        <v>31</v>
      </c>
      <c r="T52" s="58"/>
    </row>
    <row r="53" spans="1:37" ht="15.95" customHeight="1" x14ac:dyDescent="0.15">
      <c r="A53" s="107"/>
      <c r="B53" s="117"/>
      <c r="C53" s="118"/>
      <c r="D53" s="9">
        <v>6</v>
      </c>
      <c r="E53" s="11"/>
      <c r="F53" s="12" t="s">
        <v>63</v>
      </c>
      <c r="G53" s="13">
        <v>30</v>
      </c>
      <c r="H53" s="14">
        <v>1</v>
      </c>
      <c r="I53" s="13"/>
      <c r="J53" s="13"/>
      <c r="K53" s="13"/>
      <c r="L53" s="13"/>
      <c r="M53" s="13"/>
      <c r="N53" s="13" t="s">
        <v>79</v>
      </c>
      <c r="O53" s="13"/>
      <c r="P53" s="13"/>
      <c r="Q53" s="13"/>
      <c r="R53" s="48"/>
      <c r="S53" s="25" t="s">
        <v>31</v>
      </c>
      <c r="T53" s="58"/>
    </row>
    <row r="54" spans="1:37" ht="15.95" customHeight="1" x14ac:dyDescent="0.15">
      <c r="A54" s="107"/>
      <c r="B54" s="117"/>
      <c r="C54" s="118"/>
      <c r="D54" s="9">
        <v>7</v>
      </c>
      <c r="E54" s="11"/>
      <c r="F54" s="12" t="s">
        <v>70</v>
      </c>
      <c r="G54" s="13">
        <v>30</v>
      </c>
      <c r="H54" s="14">
        <v>1</v>
      </c>
      <c r="I54" s="13"/>
      <c r="J54" s="13"/>
      <c r="K54" s="13"/>
      <c r="L54" s="13"/>
      <c r="M54" s="13"/>
      <c r="N54" s="13"/>
      <c r="O54" s="13" t="s">
        <v>79</v>
      </c>
      <c r="P54" s="13"/>
      <c r="Q54" s="13"/>
      <c r="R54" s="48"/>
      <c r="S54" s="25" t="s">
        <v>31</v>
      </c>
      <c r="T54" s="58"/>
    </row>
    <row r="55" spans="1:37" ht="15.95" customHeight="1" x14ac:dyDescent="0.15">
      <c r="A55" s="107"/>
      <c r="B55" s="117"/>
      <c r="C55" s="118"/>
      <c r="D55" s="9">
        <v>8</v>
      </c>
      <c r="E55" s="11"/>
      <c r="F55" s="12" t="s">
        <v>74</v>
      </c>
      <c r="G55" s="13">
        <v>30</v>
      </c>
      <c r="H55" s="14">
        <v>1</v>
      </c>
      <c r="I55" s="13"/>
      <c r="J55" s="13"/>
      <c r="K55" s="13"/>
      <c r="L55" s="13"/>
      <c r="M55" s="13"/>
      <c r="N55" s="13"/>
      <c r="O55" s="13"/>
      <c r="P55" s="13" t="s">
        <v>79</v>
      </c>
      <c r="Q55" s="13"/>
      <c r="R55" s="48"/>
      <c r="S55" s="25" t="s">
        <v>31</v>
      </c>
      <c r="T55" s="58"/>
    </row>
    <row r="56" spans="1:37" ht="15.95" customHeight="1" x14ac:dyDescent="0.15">
      <c r="A56" s="107"/>
      <c r="B56" s="117"/>
      <c r="C56" s="118"/>
      <c r="D56" s="70">
        <v>9</v>
      </c>
      <c r="E56" s="11"/>
      <c r="F56" s="12" t="s">
        <v>125</v>
      </c>
      <c r="G56" s="13">
        <v>30</v>
      </c>
      <c r="H56" s="14">
        <v>1</v>
      </c>
      <c r="I56" s="13"/>
      <c r="J56" s="13"/>
      <c r="K56" s="13"/>
      <c r="L56" s="13"/>
      <c r="M56" s="13" t="s">
        <v>78</v>
      </c>
      <c r="N56" s="13"/>
      <c r="O56" s="13"/>
      <c r="P56" s="13"/>
      <c r="Q56" s="13"/>
      <c r="R56" s="68"/>
      <c r="S56" s="69" t="s">
        <v>31</v>
      </c>
      <c r="T56" s="58"/>
    </row>
    <row r="57" spans="1:37" ht="15.95" customHeight="1" x14ac:dyDescent="0.15">
      <c r="A57" s="107"/>
      <c r="B57" s="117"/>
      <c r="C57" s="118"/>
      <c r="D57" s="70">
        <v>10</v>
      </c>
      <c r="E57" s="11"/>
      <c r="F57" s="12" t="s">
        <v>116</v>
      </c>
      <c r="G57" s="13">
        <v>30</v>
      </c>
      <c r="H57" s="14">
        <v>1</v>
      </c>
      <c r="I57" s="13"/>
      <c r="J57" s="13"/>
      <c r="K57" s="13"/>
      <c r="L57" s="13"/>
      <c r="M57" s="13"/>
      <c r="N57" s="13"/>
      <c r="O57" s="13" t="s">
        <v>78</v>
      </c>
      <c r="P57" s="13"/>
      <c r="Q57" s="13"/>
      <c r="R57" s="68"/>
      <c r="S57" s="69" t="s">
        <v>31</v>
      </c>
      <c r="T57" s="58"/>
    </row>
    <row r="58" spans="1:37" ht="15.95" customHeight="1" x14ac:dyDescent="0.15">
      <c r="A58" s="107"/>
      <c r="B58" s="117"/>
      <c r="C58" s="118"/>
      <c r="D58" s="70">
        <v>11</v>
      </c>
      <c r="E58" s="11"/>
      <c r="F58" s="12" t="s">
        <v>117</v>
      </c>
      <c r="G58" s="13">
        <v>30</v>
      </c>
      <c r="H58" s="14">
        <v>1</v>
      </c>
      <c r="I58" s="47"/>
      <c r="J58" s="47"/>
      <c r="K58" s="47"/>
      <c r="L58" s="47"/>
      <c r="M58" s="6"/>
      <c r="N58" s="47"/>
      <c r="O58" s="6"/>
      <c r="P58" s="13" t="s">
        <v>95</v>
      </c>
      <c r="Q58" s="13"/>
      <c r="R58" s="47"/>
      <c r="S58" s="25" t="s">
        <v>31</v>
      </c>
      <c r="T58" s="58"/>
    </row>
    <row r="59" spans="1:37" ht="15.95" customHeight="1" x14ac:dyDescent="0.15">
      <c r="A59" s="107"/>
      <c r="B59" s="119"/>
      <c r="C59" s="120"/>
      <c r="D59" s="138" t="s">
        <v>81</v>
      </c>
      <c r="E59" s="139"/>
      <c r="F59" s="140"/>
      <c r="G59" s="17">
        <f>SUM(G48:G58)</f>
        <v>420</v>
      </c>
      <c r="H59" s="17">
        <f>SUM(H48:H58)</f>
        <v>14</v>
      </c>
      <c r="I59" s="47"/>
      <c r="J59" s="47"/>
      <c r="K59" s="47"/>
      <c r="L59" s="47"/>
      <c r="M59" s="13"/>
      <c r="N59" s="47"/>
      <c r="O59" s="13"/>
      <c r="P59" s="13"/>
      <c r="Q59" s="47"/>
      <c r="R59" s="47"/>
      <c r="S59" s="57"/>
      <c r="T59" s="58"/>
    </row>
    <row r="60" spans="1:37" s="99" customFormat="1" ht="11.1" customHeight="1" x14ac:dyDescent="0.15">
      <c r="A60" s="107"/>
      <c r="B60" s="106" t="s">
        <v>82</v>
      </c>
      <c r="C60" s="107"/>
      <c r="D60" s="107"/>
      <c r="E60" s="107"/>
      <c r="F60" s="107"/>
      <c r="G60" s="17">
        <f>G34+G47+G43+G59</f>
        <v>1852</v>
      </c>
      <c r="H60" s="17">
        <f>H34+H47+H43+H59</f>
        <v>99</v>
      </c>
      <c r="I60" s="17">
        <f t="shared" ref="I60:Q60" si="3">I34+I47+I43</f>
        <v>0</v>
      </c>
      <c r="J60" s="17">
        <f t="shared" si="3"/>
        <v>6</v>
      </c>
      <c r="K60" s="17">
        <f t="shared" si="3"/>
        <v>10</v>
      </c>
      <c r="L60" s="17">
        <f t="shared" si="3"/>
        <v>12</v>
      </c>
      <c r="M60" s="17">
        <f t="shared" si="3"/>
        <v>14</v>
      </c>
      <c r="N60" s="17">
        <f t="shared" si="3"/>
        <v>20</v>
      </c>
      <c r="O60" s="17">
        <f t="shared" si="3"/>
        <v>12</v>
      </c>
      <c r="P60" s="17">
        <f t="shared" si="3"/>
        <v>8</v>
      </c>
      <c r="Q60" s="17">
        <f t="shared" si="3"/>
        <v>14</v>
      </c>
      <c r="R60" s="96"/>
      <c r="S60" s="58"/>
      <c r="T60" s="91"/>
      <c r="U60" s="97"/>
      <c r="V60" s="98"/>
      <c r="W60" s="8"/>
      <c r="X60" s="8"/>
      <c r="Y60" s="8"/>
      <c r="Z60" s="8"/>
      <c r="AA60" s="8"/>
      <c r="AB60" s="8"/>
      <c r="AC60" s="8"/>
      <c r="AD60" s="8"/>
      <c r="AE60" s="98"/>
      <c r="AF60" s="98"/>
      <c r="AG60" s="98"/>
      <c r="AH60" s="98"/>
      <c r="AI60" s="98"/>
      <c r="AJ60" s="98"/>
      <c r="AK60" s="98"/>
    </row>
    <row r="61" spans="1:37" s="1" customFormat="1" ht="11.1" customHeight="1" x14ac:dyDescent="0.15">
      <c r="A61" s="124" t="s">
        <v>83</v>
      </c>
      <c r="B61" s="125"/>
      <c r="C61" s="126"/>
      <c r="D61" s="79">
        <v>1</v>
      </c>
      <c r="E61" s="75">
        <v>9999930002</v>
      </c>
      <c r="F61" s="15" t="s">
        <v>84</v>
      </c>
      <c r="G61" s="14"/>
      <c r="H61" s="14">
        <v>1</v>
      </c>
      <c r="I61" s="14" t="s">
        <v>78</v>
      </c>
      <c r="J61" s="78"/>
      <c r="K61" s="78"/>
      <c r="L61" s="78"/>
      <c r="M61" s="78"/>
      <c r="N61" s="78"/>
      <c r="O61" s="78"/>
      <c r="P61" s="78"/>
      <c r="Q61" s="78"/>
      <c r="R61" s="78"/>
      <c r="S61" s="25"/>
      <c r="T61" s="25" t="s">
        <v>31</v>
      </c>
      <c r="V61" s="54"/>
      <c r="W61" s="55"/>
      <c r="X61" s="55"/>
      <c r="Y61" s="55"/>
      <c r="Z61" s="55"/>
      <c r="AA61" s="55"/>
      <c r="AB61" s="55"/>
      <c r="AC61" s="55"/>
      <c r="AD61" s="55"/>
      <c r="AE61" s="54"/>
      <c r="AF61" s="54"/>
      <c r="AG61" s="54"/>
      <c r="AH61" s="54"/>
      <c r="AI61" s="54"/>
      <c r="AJ61" s="54"/>
      <c r="AK61" s="54"/>
    </row>
    <row r="62" spans="1:37" s="1" customFormat="1" ht="11.1" customHeight="1" x14ac:dyDescent="0.15">
      <c r="A62" s="111"/>
      <c r="B62" s="127"/>
      <c r="C62" s="112"/>
      <c r="D62" s="79">
        <v>2</v>
      </c>
      <c r="E62" s="75">
        <v>9999930001</v>
      </c>
      <c r="F62" s="15" t="s">
        <v>85</v>
      </c>
      <c r="G62" s="14">
        <v>30</v>
      </c>
      <c r="H62" s="14">
        <v>1</v>
      </c>
      <c r="I62" s="14" t="s">
        <v>78</v>
      </c>
      <c r="J62" s="78"/>
      <c r="K62" s="78"/>
      <c r="L62" s="78"/>
      <c r="M62" s="78"/>
      <c r="N62" s="78"/>
      <c r="O62" s="78"/>
      <c r="P62" s="78"/>
      <c r="Q62" s="78"/>
      <c r="R62" s="78"/>
      <c r="S62" s="25"/>
      <c r="T62" s="25" t="s">
        <v>31</v>
      </c>
      <c r="V62" s="54"/>
      <c r="W62" s="55"/>
      <c r="X62" s="55"/>
      <c r="Y62" s="55"/>
      <c r="Z62" s="55"/>
      <c r="AA62" s="55"/>
      <c r="AB62" s="55"/>
      <c r="AC62" s="55"/>
      <c r="AD62" s="55"/>
      <c r="AE62" s="54"/>
      <c r="AF62" s="54"/>
      <c r="AG62" s="54"/>
      <c r="AH62" s="54"/>
      <c r="AI62" s="54"/>
      <c r="AJ62" s="54"/>
      <c r="AK62" s="54"/>
    </row>
    <row r="63" spans="1:37" s="1" customFormat="1" ht="11.1" customHeight="1" x14ac:dyDescent="0.15">
      <c r="A63" s="111"/>
      <c r="B63" s="127"/>
      <c r="C63" s="112"/>
      <c r="D63" s="79">
        <v>3</v>
      </c>
      <c r="E63" s="59"/>
      <c r="F63" s="59" t="s">
        <v>86</v>
      </c>
      <c r="G63" s="60"/>
      <c r="H63" s="14">
        <v>1</v>
      </c>
      <c r="I63" s="64"/>
      <c r="J63" s="81" t="s">
        <v>93</v>
      </c>
      <c r="K63" s="14"/>
      <c r="L63" s="14"/>
      <c r="M63" s="14"/>
      <c r="N63" s="14"/>
      <c r="O63" s="14"/>
      <c r="P63" s="14"/>
      <c r="Q63" s="14"/>
      <c r="R63" s="52"/>
      <c r="S63" s="25"/>
      <c r="T63" s="25" t="s">
        <v>31</v>
      </c>
      <c r="V63" s="54"/>
      <c r="W63" s="55"/>
      <c r="X63" s="55"/>
      <c r="Y63" s="55"/>
      <c r="Z63" s="55"/>
      <c r="AA63" s="55"/>
      <c r="AB63" s="55"/>
      <c r="AC63" s="55"/>
      <c r="AD63" s="55"/>
      <c r="AE63" s="54"/>
      <c r="AF63" s="54"/>
      <c r="AG63" s="54"/>
      <c r="AH63" s="54"/>
      <c r="AI63" s="54"/>
      <c r="AJ63" s="54"/>
      <c r="AK63" s="54"/>
    </row>
    <row r="64" spans="1:37" s="1" customFormat="1" ht="11.1" customHeight="1" x14ac:dyDescent="0.15">
      <c r="A64" s="111"/>
      <c r="B64" s="127"/>
      <c r="C64" s="112"/>
      <c r="D64" s="79">
        <v>4</v>
      </c>
      <c r="E64" s="75">
        <v>9999930003</v>
      </c>
      <c r="F64" s="15" t="s">
        <v>120</v>
      </c>
      <c r="G64" s="14">
        <f>4*30</f>
        <v>120</v>
      </c>
      <c r="H64" s="14">
        <v>4</v>
      </c>
      <c r="I64" s="64"/>
      <c r="J64" s="78"/>
      <c r="K64" s="78"/>
      <c r="L64" s="78"/>
      <c r="M64" s="78"/>
      <c r="N64" s="78"/>
      <c r="O64" s="78"/>
      <c r="P64" s="78"/>
      <c r="Q64" s="78" t="s">
        <v>80</v>
      </c>
      <c r="R64" s="13"/>
      <c r="S64" s="25"/>
      <c r="T64" s="25" t="s">
        <v>31</v>
      </c>
      <c r="V64" s="54"/>
      <c r="W64" s="55"/>
      <c r="X64" s="55"/>
      <c r="Y64" s="55"/>
      <c r="Z64" s="55"/>
      <c r="AA64" s="55"/>
      <c r="AB64" s="55"/>
      <c r="AC64" s="55"/>
      <c r="AD64" s="55"/>
      <c r="AE64" s="54"/>
      <c r="AF64" s="54"/>
      <c r="AG64" s="54"/>
      <c r="AH64" s="54"/>
      <c r="AI64" s="54"/>
      <c r="AJ64" s="54"/>
      <c r="AK64" s="54"/>
    </row>
    <row r="65" spans="1:37" s="1" customFormat="1" ht="11.1" customHeight="1" x14ac:dyDescent="0.15">
      <c r="A65" s="111"/>
      <c r="B65" s="127"/>
      <c r="C65" s="112"/>
      <c r="D65" s="79">
        <v>5</v>
      </c>
      <c r="E65" s="75">
        <v>9999910000</v>
      </c>
      <c r="F65" s="15" t="s">
        <v>87</v>
      </c>
      <c r="G65" s="60">
        <f>18*30</f>
        <v>540</v>
      </c>
      <c r="H65" s="14">
        <v>18</v>
      </c>
      <c r="I65" s="78"/>
      <c r="J65" s="78"/>
      <c r="K65" s="78"/>
      <c r="L65" s="78"/>
      <c r="M65" s="78"/>
      <c r="N65" s="78"/>
      <c r="O65" s="64"/>
      <c r="P65" s="64"/>
      <c r="Q65" s="64"/>
      <c r="R65" s="78" t="s">
        <v>88</v>
      </c>
      <c r="S65" s="25"/>
      <c r="T65" s="25" t="s">
        <v>31</v>
      </c>
      <c r="V65" s="54"/>
      <c r="W65" s="55"/>
      <c r="X65" s="55"/>
      <c r="Y65" s="55"/>
      <c r="Z65" s="55"/>
      <c r="AA65" s="55"/>
      <c r="AB65" s="55"/>
      <c r="AC65" s="55"/>
      <c r="AD65" s="55"/>
      <c r="AE65" s="54"/>
      <c r="AF65" s="54"/>
      <c r="AG65" s="54"/>
      <c r="AH65" s="54"/>
      <c r="AI65" s="54"/>
      <c r="AJ65" s="54"/>
      <c r="AK65" s="54"/>
    </row>
    <row r="66" spans="1:37" s="1" customFormat="1" ht="11.1" customHeight="1" x14ac:dyDescent="0.15">
      <c r="A66" s="128"/>
      <c r="B66" s="129"/>
      <c r="C66" s="130"/>
      <c r="D66" s="61"/>
      <c r="E66" s="61"/>
      <c r="F66" s="62" t="s">
        <v>89</v>
      </c>
      <c r="G66" s="24">
        <f>SUM(G62:G65)</f>
        <v>690</v>
      </c>
      <c r="H66" s="24">
        <f>SUM(H61:H65)</f>
        <v>25</v>
      </c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91"/>
      <c r="T66" s="91"/>
      <c r="V66" s="54"/>
      <c r="W66" s="55"/>
      <c r="X66" s="55"/>
      <c r="Y66" s="55"/>
      <c r="Z66" s="55"/>
      <c r="AA66" s="55"/>
      <c r="AB66" s="55"/>
      <c r="AC66" s="55"/>
      <c r="AD66" s="55"/>
      <c r="AE66" s="54"/>
      <c r="AF66" s="54"/>
      <c r="AG66" s="54"/>
      <c r="AH66" s="54"/>
      <c r="AI66" s="54"/>
      <c r="AJ66" s="54"/>
      <c r="AK66" s="54"/>
    </row>
    <row r="67" spans="1:37" s="1" customFormat="1" ht="33.75" customHeight="1" x14ac:dyDescent="0.15">
      <c r="A67" s="107" t="s">
        <v>104</v>
      </c>
      <c r="B67" s="123" t="s">
        <v>126</v>
      </c>
      <c r="C67" s="107"/>
      <c r="D67" s="89">
        <v>1</v>
      </c>
      <c r="E67" s="86"/>
      <c r="F67" s="100" t="s">
        <v>134</v>
      </c>
      <c r="G67" s="13">
        <v>32</v>
      </c>
      <c r="H67" s="13">
        <v>2</v>
      </c>
      <c r="I67" s="13">
        <v>2</v>
      </c>
      <c r="J67" s="13"/>
      <c r="K67" s="13"/>
      <c r="L67" s="13"/>
      <c r="M67" s="13"/>
      <c r="N67" s="13"/>
      <c r="O67" s="13"/>
      <c r="P67" s="13"/>
      <c r="Q67" s="13"/>
      <c r="R67" s="80"/>
      <c r="S67" s="58"/>
      <c r="T67" s="85" t="s">
        <v>31</v>
      </c>
      <c r="V67" s="54"/>
      <c r="W67" s="55"/>
      <c r="X67" s="55"/>
      <c r="Y67" s="55"/>
      <c r="Z67" s="55"/>
      <c r="AA67" s="55"/>
      <c r="AB67" s="55"/>
      <c r="AC67" s="55"/>
      <c r="AD67" s="55"/>
      <c r="AE67" s="54"/>
      <c r="AF67" s="54"/>
      <c r="AG67" s="54"/>
      <c r="AH67" s="54"/>
      <c r="AI67" s="54"/>
      <c r="AJ67" s="54"/>
      <c r="AK67" s="54"/>
    </row>
    <row r="68" spans="1:37" s="1" customFormat="1" ht="31.5" customHeight="1" x14ac:dyDescent="0.15">
      <c r="A68" s="107"/>
      <c r="B68" s="123"/>
      <c r="C68" s="107"/>
      <c r="D68" s="88">
        <v>2</v>
      </c>
      <c r="E68" s="86"/>
      <c r="F68" s="12" t="s">
        <v>133</v>
      </c>
      <c r="G68" s="13">
        <v>26</v>
      </c>
      <c r="H68" s="13">
        <v>2</v>
      </c>
      <c r="I68" s="13"/>
      <c r="J68" s="13"/>
      <c r="K68" s="13"/>
      <c r="L68" s="13"/>
      <c r="M68" s="13">
        <v>2</v>
      </c>
      <c r="N68" s="13"/>
      <c r="O68" s="13"/>
      <c r="P68" s="13"/>
      <c r="Q68" s="13"/>
      <c r="R68" s="80"/>
      <c r="T68" s="85" t="s">
        <v>31</v>
      </c>
      <c r="V68" s="54"/>
      <c r="W68" s="55"/>
      <c r="X68" s="55"/>
      <c r="Y68" s="55"/>
      <c r="Z68" s="55"/>
      <c r="AA68" s="55"/>
      <c r="AB68" s="55"/>
      <c r="AC68" s="55"/>
      <c r="AD68" s="55"/>
      <c r="AE68" s="54"/>
      <c r="AF68" s="54"/>
      <c r="AG68" s="54"/>
      <c r="AH68" s="54"/>
      <c r="AI68" s="54"/>
      <c r="AJ68" s="54"/>
      <c r="AK68" s="54"/>
    </row>
    <row r="69" spans="1:37" s="1" customFormat="1" ht="33" customHeight="1" x14ac:dyDescent="0.15">
      <c r="A69" s="107"/>
      <c r="B69" s="123"/>
      <c r="C69" s="107"/>
      <c r="D69" s="88">
        <v>3</v>
      </c>
      <c r="E69" s="86"/>
      <c r="F69" s="100" t="s">
        <v>124</v>
      </c>
      <c r="G69" s="13">
        <v>34</v>
      </c>
      <c r="H69" s="13">
        <v>2</v>
      </c>
      <c r="I69" s="13"/>
      <c r="J69" s="13"/>
      <c r="K69" s="13">
        <v>2</v>
      </c>
      <c r="L69" s="13"/>
      <c r="M69" s="13"/>
      <c r="N69" s="13"/>
      <c r="O69" s="13"/>
      <c r="P69" s="13"/>
      <c r="Q69" s="13"/>
      <c r="R69" s="80"/>
      <c r="S69" s="58"/>
      <c r="T69" s="85" t="s">
        <v>31</v>
      </c>
      <c r="V69" s="54"/>
      <c r="W69" s="55"/>
      <c r="X69" s="55"/>
      <c r="Y69" s="55"/>
      <c r="Z69" s="55"/>
      <c r="AA69" s="55"/>
      <c r="AB69" s="55"/>
      <c r="AC69" s="55"/>
      <c r="AD69" s="55"/>
      <c r="AE69" s="54"/>
      <c r="AF69" s="54"/>
      <c r="AG69" s="54"/>
      <c r="AH69" s="54"/>
      <c r="AI69" s="54"/>
      <c r="AJ69" s="54"/>
      <c r="AK69" s="54"/>
    </row>
    <row r="70" spans="1:37" s="1" customFormat="1" ht="33" customHeight="1" x14ac:dyDescent="0.15">
      <c r="A70" s="107"/>
      <c r="B70" s="123" t="s">
        <v>127</v>
      </c>
      <c r="C70" s="107"/>
      <c r="D70" s="88">
        <v>4</v>
      </c>
      <c r="E70" s="86"/>
      <c r="F70" s="100" t="s">
        <v>131</v>
      </c>
      <c r="G70" s="13">
        <v>96</v>
      </c>
      <c r="H70" s="13">
        <v>6</v>
      </c>
      <c r="I70" s="13"/>
      <c r="J70" s="13">
        <v>6</v>
      </c>
      <c r="K70" s="13"/>
      <c r="L70" s="13"/>
      <c r="M70" s="13"/>
      <c r="N70" s="13"/>
      <c r="O70" s="13"/>
      <c r="P70" s="13"/>
      <c r="Q70" s="13"/>
      <c r="R70" s="90"/>
      <c r="T70" s="85" t="s">
        <v>31</v>
      </c>
      <c r="V70" s="54"/>
      <c r="W70" s="55"/>
      <c r="X70" s="55"/>
      <c r="Y70" s="55"/>
      <c r="Z70" s="55"/>
      <c r="AA70" s="55"/>
      <c r="AB70" s="55"/>
      <c r="AC70" s="55"/>
      <c r="AD70" s="55"/>
      <c r="AE70" s="54"/>
      <c r="AF70" s="54"/>
      <c r="AG70" s="54"/>
      <c r="AH70" s="54"/>
      <c r="AI70" s="54"/>
      <c r="AJ70" s="54"/>
      <c r="AK70" s="54"/>
    </row>
    <row r="71" spans="1:37" s="1" customFormat="1" ht="31.5" customHeight="1" x14ac:dyDescent="0.15">
      <c r="A71" s="107"/>
      <c r="B71" s="123"/>
      <c r="C71" s="107"/>
      <c r="D71" s="88">
        <v>5</v>
      </c>
      <c r="E71" s="86"/>
      <c r="F71" s="12" t="s">
        <v>128</v>
      </c>
      <c r="G71" s="13">
        <v>64</v>
      </c>
      <c r="H71" s="13">
        <v>4</v>
      </c>
      <c r="I71" s="13"/>
      <c r="J71" s="13"/>
      <c r="K71" s="13"/>
      <c r="L71" s="13"/>
      <c r="M71" s="13"/>
      <c r="N71" s="13">
        <v>4</v>
      </c>
      <c r="O71" s="13"/>
      <c r="P71" s="13"/>
      <c r="Q71" s="13"/>
      <c r="R71" s="80"/>
      <c r="S71" s="85" t="s">
        <v>31</v>
      </c>
      <c r="T71" s="94"/>
      <c r="V71" s="54"/>
      <c r="W71" s="55"/>
      <c r="X71" s="55"/>
      <c r="Y71" s="55"/>
      <c r="Z71" s="55"/>
      <c r="AA71" s="55"/>
      <c r="AB71" s="55"/>
      <c r="AC71" s="55"/>
      <c r="AD71" s="55"/>
      <c r="AE71" s="54"/>
      <c r="AF71" s="54"/>
      <c r="AG71" s="54"/>
      <c r="AH71" s="54"/>
      <c r="AI71" s="54"/>
      <c r="AJ71" s="54"/>
      <c r="AK71" s="54"/>
    </row>
    <row r="72" spans="1:37" s="1" customFormat="1" ht="35.25" customHeight="1" x14ac:dyDescent="0.15">
      <c r="A72" s="107"/>
      <c r="B72" s="123"/>
      <c r="C72" s="107"/>
      <c r="D72" s="88">
        <v>6</v>
      </c>
      <c r="E72" s="86"/>
      <c r="F72" s="15" t="s">
        <v>129</v>
      </c>
      <c r="G72" s="13">
        <v>96</v>
      </c>
      <c r="H72" s="13">
        <v>6</v>
      </c>
      <c r="I72" s="13"/>
      <c r="J72" s="13"/>
      <c r="K72" s="13"/>
      <c r="L72" s="13"/>
      <c r="M72" s="13"/>
      <c r="N72" s="13"/>
      <c r="O72" s="13">
        <v>6</v>
      </c>
      <c r="P72" s="13"/>
      <c r="Q72" s="13"/>
      <c r="R72" s="80"/>
      <c r="S72" s="94"/>
      <c r="T72" s="85" t="s">
        <v>31</v>
      </c>
      <c r="V72" s="54"/>
      <c r="W72" s="55"/>
      <c r="X72" s="55"/>
      <c r="Y72" s="55"/>
      <c r="Z72" s="55"/>
      <c r="AA72" s="55"/>
      <c r="AB72" s="55"/>
      <c r="AC72" s="55"/>
      <c r="AD72" s="55"/>
      <c r="AE72" s="54"/>
      <c r="AF72" s="54"/>
      <c r="AG72" s="54"/>
      <c r="AH72" s="54"/>
      <c r="AI72" s="54"/>
      <c r="AJ72" s="54"/>
      <c r="AK72" s="54"/>
    </row>
    <row r="73" spans="1:37" s="1" customFormat="1" ht="33" customHeight="1" x14ac:dyDescent="0.15">
      <c r="A73" s="107"/>
      <c r="B73" s="123"/>
      <c r="C73" s="107"/>
      <c r="D73" s="88">
        <v>7</v>
      </c>
      <c r="E73" s="86"/>
      <c r="F73" s="12" t="s">
        <v>132</v>
      </c>
      <c r="G73" s="13">
        <v>160</v>
      </c>
      <c r="H73" s="13">
        <v>10</v>
      </c>
      <c r="I73" s="13"/>
      <c r="J73" s="13"/>
      <c r="K73" s="13"/>
      <c r="L73" s="13"/>
      <c r="M73" s="13"/>
      <c r="N73" s="13"/>
      <c r="O73" s="13"/>
      <c r="P73" s="13">
        <v>10</v>
      </c>
      <c r="Q73" s="13"/>
      <c r="R73" s="80"/>
      <c r="S73" s="85" t="s">
        <v>31</v>
      </c>
      <c r="T73" s="94"/>
      <c r="V73" s="54"/>
      <c r="W73" s="55"/>
      <c r="X73" s="55"/>
      <c r="Y73" s="55"/>
      <c r="Z73" s="55"/>
      <c r="AA73" s="55"/>
      <c r="AB73" s="55"/>
      <c r="AC73" s="55"/>
      <c r="AD73" s="55"/>
      <c r="AE73" s="54"/>
      <c r="AF73" s="54"/>
      <c r="AG73" s="54"/>
      <c r="AH73" s="54"/>
      <c r="AI73" s="54"/>
      <c r="AJ73" s="54"/>
      <c r="AK73" s="54"/>
    </row>
    <row r="74" spans="1:37" s="1" customFormat="1" ht="31.5" customHeight="1" x14ac:dyDescent="0.15">
      <c r="A74" s="107"/>
      <c r="B74" s="123"/>
      <c r="C74" s="107"/>
      <c r="D74" s="88">
        <v>8</v>
      </c>
      <c r="E74" s="86"/>
      <c r="F74" s="12" t="s">
        <v>130</v>
      </c>
      <c r="G74" s="13">
        <v>112</v>
      </c>
      <c r="H74" s="13">
        <v>8</v>
      </c>
      <c r="I74" s="13"/>
      <c r="J74" s="13"/>
      <c r="K74" s="13"/>
      <c r="L74" s="13"/>
      <c r="M74" s="13"/>
      <c r="N74" s="13"/>
      <c r="O74" s="13"/>
      <c r="P74" s="13"/>
      <c r="Q74" s="13">
        <v>8</v>
      </c>
      <c r="R74" s="80"/>
      <c r="S74" s="85" t="s">
        <v>31</v>
      </c>
      <c r="T74" s="94"/>
      <c r="V74" s="54"/>
      <c r="W74" s="55"/>
      <c r="X74" s="55"/>
      <c r="Y74" s="55"/>
      <c r="Z74" s="55"/>
      <c r="AA74" s="55"/>
      <c r="AB74" s="55"/>
      <c r="AC74" s="55"/>
      <c r="AD74" s="55"/>
      <c r="AE74" s="54"/>
      <c r="AF74" s="54"/>
      <c r="AG74" s="54"/>
      <c r="AH74" s="54"/>
      <c r="AI74" s="54"/>
      <c r="AJ74" s="54"/>
      <c r="AK74" s="54"/>
    </row>
    <row r="75" spans="1:37" s="1" customFormat="1" ht="11.1" customHeight="1" x14ac:dyDescent="0.15">
      <c r="A75" s="107"/>
      <c r="B75" s="101"/>
      <c r="C75" s="133" t="s">
        <v>90</v>
      </c>
      <c r="D75" s="133"/>
      <c r="E75" s="133"/>
      <c r="F75" s="134"/>
      <c r="G75" s="17">
        <v>620</v>
      </c>
      <c r="H75" s="17">
        <v>40</v>
      </c>
      <c r="I75" s="17">
        <v>2</v>
      </c>
      <c r="J75" s="17">
        <v>6</v>
      </c>
      <c r="K75" s="17">
        <v>2</v>
      </c>
      <c r="L75" s="17">
        <v>0</v>
      </c>
      <c r="M75" s="17">
        <v>2</v>
      </c>
      <c r="N75" s="17">
        <v>4</v>
      </c>
      <c r="O75" s="17">
        <v>6</v>
      </c>
      <c r="P75" s="17">
        <v>10</v>
      </c>
      <c r="Q75" s="17">
        <v>8</v>
      </c>
      <c r="R75" s="65"/>
      <c r="S75" s="58"/>
      <c r="T75" s="58"/>
      <c r="V75" s="54"/>
      <c r="W75" s="55"/>
      <c r="X75" s="55"/>
      <c r="Y75" s="55"/>
      <c r="Z75" s="55"/>
      <c r="AA75" s="55"/>
      <c r="AB75" s="55"/>
      <c r="AC75" s="55"/>
      <c r="AD75" s="55"/>
      <c r="AE75" s="54"/>
      <c r="AF75" s="54"/>
      <c r="AG75" s="54"/>
      <c r="AH75" s="54"/>
      <c r="AI75" s="54"/>
      <c r="AJ75" s="54"/>
      <c r="AK75" s="54"/>
    </row>
    <row r="76" spans="1:37" s="1" customFormat="1" ht="21.75" customHeight="1" x14ac:dyDescent="0.15">
      <c r="A76" s="121" t="s">
        <v>122</v>
      </c>
      <c r="B76" s="122"/>
      <c r="C76" s="123"/>
      <c r="D76" s="76">
        <v>1</v>
      </c>
      <c r="E76" s="77"/>
      <c r="F76" s="59" t="s">
        <v>121</v>
      </c>
      <c r="G76" s="60"/>
      <c r="H76" s="14">
        <v>6</v>
      </c>
      <c r="I76" s="131" t="s">
        <v>123</v>
      </c>
      <c r="J76" s="131"/>
      <c r="K76" s="131"/>
      <c r="L76" s="131"/>
      <c r="M76" s="131"/>
      <c r="N76" s="131"/>
      <c r="O76" s="131"/>
      <c r="P76" s="131"/>
      <c r="Q76" s="131"/>
      <c r="R76" s="131"/>
      <c r="S76" s="25"/>
      <c r="T76" s="25"/>
      <c r="V76" s="54"/>
      <c r="W76" s="55"/>
      <c r="X76" s="55"/>
      <c r="Y76" s="55"/>
      <c r="Z76" s="55"/>
      <c r="AA76" s="55"/>
      <c r="AB76" s="55"/>
      <c r="AC76" s="55"/>
      <c r="AD76" s="55"/>
      <c r="AE76" s="54"/>
      <c r="AF76" s="54"/>
      <c r="AG76" s="54"/>
      <c r="AH76" s="54"/>
      <c r="AI76" s="54"/>
      <c r="AJ76" s="54"/>
      <c r="AK76" s="54"/>
    </row>
    <row r="77" spans="1:37" s="1" customFormat="1" ht="11.1" customHeight="1" x14ac:dyDescent="0.15">
      <c r="A77" s="132" t="s">
        <v>91</v>
      </c>
      <c r="B77" s="132"/>
      <c r="C77" s="132"/>
      <c r="D77" s="132"/>
      <c r="E77" s="132"/>
      <c r="F77" s="132"/>
      <c r="G77" s="82">
        <f>G25+G60+G66+G75</f>
        <v>4997</v>
      </c>
      <c r="H77" s="36">
        <f>H25+H60+H75+H66+H76</f>
        <v>282</v>
      </c>
      <c r="I77" s="36">
        <v>29</v>
      </c>
      <c r="J77" s="36">
        <f t="shared" ref="J77:Q77" si="4">J25+J60+J75</f>
        <v>28</v>
      </c>
      <c r="K77" s="36">
        <f t="shared" si="4"/>
        <v>28</v>
      </c>
      <c r="L77" s="36">
        <f t="shared" si="4"/>
        <v>28</v>
      </c>
      <c r="M77" s="36">
        <f t="shared" si="4"/>
        <v>28</v>
      </c>
      <c r="N77" s="36">
        <f t="shared" si="4"/>
        <v>28</v>
      </c>
      <c r="O77" s="36">
        <f t="shared" si="4"/>
        <v>26</v>
      </c>
      <c r="P77" s="36">
        <f t="shared" si="4"/>
        <v>26</v>
      </c>
      <c r="Q77" s="36">
        <f t="shared" si="4"/>
        <v>26</v>
      </c>
      <c r="R77" s="65" t="s">
        <v>92</v>
      </c>
      <c r="S77" s="58"/>
      <c r="T77" s="58"/>
      <c r="V77" s="54"/>
      <c r="W77" s="55"/>
      <c r="X77" s="55"/>
      <c r="Y77" s="55"/>
      <c r="Z77" s="55"/>
      <c r="AA77" s="55"/>
      <c r="AB77" s="55"/>
      <c r="AC77" s="55"/>
      <c r="AD77" s="55"/>
      <c r="AE77" s="54"/>
      <c r="AF77" s="54"/>
      <c r="AG77" s="54"/>
      <c r="AH77" s="54"/>
      <c r="AI77" s="54"/>
      <c r="AJ77" s="54"/>
      <c r="AK77" s="54"/>
    </row>
    <row r="78" spans="1:37" x14ac:dyDescent="0.15">
      <c r="A78" s="83"/>
      <c r="B78" s="84"/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63"/>
      <c r="T78" s="63"/>
    </row>
    <row r="79" spans="1:37" x14ac:dyDescent="0.15">
      <c r="A79" s="113"/>
      <c r="B79" s="113"/>
      <c r="C79" s="113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</row>
    <row r="80" spans="1:37" customFormat="1" x14ac:dyDescent="0.15">
      <c r="A80" s="113"/>
      <c r="B80" s="113"/>
      <c r="C80" s="113"/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W80" s="66"/>
      <c r="X80" s="66"/>
      <c r="Y80" s="66"/>
      <c r="Z80" s="66"/>
      <c r="AA80" s="66"/>
      <c r="AB80" s="66"/>
      <c r="AC80" s="66"/>
      <c r="AD80" s="66"/>
    </row>
    <row r="81" spans="23:30" customFormat="1" x14ac:dyDescent="0.15">
      <c r="W81" s="66"/>
      <c r="X81" s="66"/>
      <c r="Y81" s="66"/>
      <c r="Z81" s="66"/>
      <c r="AA81" s="66"/>
      <c r="AB81" s="66"/>
      <c r="AC81" s="66"/>
      <c r="AD81" s="66"/>
    </row>
    <row r="82" spans="23:30" customFormat="1" x14ac:dyDescent="0.15">
      <c r="W82" s="66"/>
      <c r="X82" s="66"/>
      <c r="Y82" s="66"/>
      <c r="Z82" s="66"/>
      <c r="AA82" s="66"/>
      <c r="AB82" s="66"/>
      <c r="AC82" s="66"/>
      <c r="AD82" s="66"/>
    </row>
    <row r="83" spans="23:30" customFormat="1" x14ac:dyDescent="0.15">
      <c r="W83" s="66"/>
      <c r="X83" s="66"/>
      <c r="Y83" s="66"/>
      <c r="Z83" s="66"/>
      <c r="AA83" s="66"/>
      <c r="AB83" s="66"/>
      <c r="AC83" s="66"/>
      <c r="AD83" s="66"/>
    </row>
    <row r="84" spans="23:30" customFormat="1" x14ac:dyDescent="0.15">
      <c r="W84" s="66"/>
      <c r="X84" s="66"/>
      <c r="Y84" s="66"/>
      <c r="Z84" s="66"/>
      <c r="AA84" s="66"/>
      <c r="AB84" s="66"/>
      <c r="AC84" s="66"/>
      <c r="AD84" s="66"/>
    </row>
    <row r="85" spans="23:30" customFormat="1" x14ac:dyDescent="0.15">
      <c r="W85" s="66"/>
      <c r="X85" s="66"/>
      <c r="Y85" s="66"/>
      <c r="Z85" s="66"/>
      <c r="AA85" s="66"/>
      <c r="AB85" s="66"/>
      <c r="AC85" s="66"/>
      <c r="AD85" s="66"/>
    </row>
    <row r="86" spans="23:30" customFormat="1" x14ac:dyDescent="0.15">
      <c r="W86" s="66"/>
      <c r="X86" s="66"/>
      <c r="Y86" s="66"/>
      <c r="Z86" s="66"/>
      <c r="AA86" s="66"/>
      <c r="AB86" s="66"/>
      <c r="AC86" s="66"/>
      <c r="AD86" s="66"/>
    </row>
    <row r="87" spans="23:30" customFormat="1" x14ac:dyDescent="0.15">
      <c r="W87" s="66"/>
      <c r="X87" s="66"/>
      <c r="Y87" s="66"/>
      <c r="Z87" s="66"/>
      <c r="AA87" s="66"/>
      <c r="AB87" s="66"/>
      <c r="AC87" s="66"/>
      <c r="AD87" s="66"/>
    </row>
    <row r="88" spans="23:30" customFormat="1" x14ac:dyDescent="0.15">
      <c r="W88" s="66"/>
      <c r="X88" s="66"/>
      <c r="Y88" s="66"/>
      <c r="Z88" s="66"/>
      <c r="AA88" s="66"/>
      <c r="AB88" s="66"/>
      <c r="AC88" s="66"/>
      <c r="AD88" s="66"/>
    </row>
    <row r="89" spans="23:30" customFormat="1" x14ac:dyDescent="0.15">
      <c r="W89" s="66"/>
      <c r="X89" s="66"/>
      <c r="Y89" s="66"/>
      <c r="Z89" s="66"/>
      <c r="AA89" s="66"/>
      <c r="AB89" s="66"/>
      <c r="AC89" s="66"/>
      <c r="AD89" s="66"/>
    </row>
    <row r="90" spans="23:30" customFormat="1" x14ac:dyDescent="0.15">
      <c r="W90" s="66"/>
      <c r="X90" s="66"/>
      <c r="Y90" s="66"/>
      <c r="Z90" s="66"/>
      <c r="AA90" s="66"/>
      <c r="AB90" s="66"/>
      <c r="AC90" s="66"/>
      <c r="AD90" s="66"/>
    </row>
    <row r="91" spans="23:30" customFormat="1" x14ac:dyDescent="0.15">
      <c r="W91" s="66"/>
      <c r="X91" s="66"/>
      <c r="Y91" s="66"/>
      <c r="Z91" s="66"/>
      <c r="AA91" s="66"/>
      <c r="AB91" s="66"/>
      <c r="AC91" s="66"/>
      <c r="AD91" s="66"/>
    </row>
    <row r="92" spans="23:30" customFormat="1" x14ac:dyDescent="0.15">
      <c r="W92" s="66"/>
      <c r="X92" s="66"/>
      <c r="Y92" s="66"/>
      <c r="Z92" s="66"/>
      <c r="AA92" s="66"/>
      <c r="AB92" s="66"/>
      <c r="AC92" s="66"/>
      <c r="AD92" s="66"/>
    </row>
    <row r="93" spans="23:30" customFormat="1" x14ac:dyDescent="0.15">
      <c r="W93" s="66"/>
      <c r="X93" s="66"/>
      <c r="Y93" s="66"/>
      <c r="Z93" s="66"/>
      <c r="AA93" s="66"/>
      <c r="AB93" s="66"/>
      <c r="AC93" s="66"/>
      <c r="AD93" s="66"/>
    </row>
    <row r="94" spans="23:30" customFormat="1" x14ac:dyDescent="0.15">
      <c r="W94" s="66"/>
      <c r="X94" s="66"/>
      <c r="Y94" s="66"/>
      <c r="Z94" s="66"/>
      <c r="AA94" s="66"/>
      <c r="AB94" s="66"/>
      <c r="AC94" s="66"/>
      <c r="AD94" s="66"/>
    </row>
    <row r="95" spans="23:30" customFormat="1" x14ac:dyDescent="0.15">
      <c r="W95" s="66"/>
      <c r="X95" s="66"/>
      <c r="Y95" s="66"/>
      <c r="Z95" s="66"/>
      <c r="AA95" s="66"/>
      <c r="AB95" s="66"/>
      <c r="AC95" s="66"/>
      <c r="AD95" s="66"/>
    </row>
    <row r="96" spans="23:30" customFormat="1" x14ac:dyDescent="0.15">
      <c r="W96" s="66"/>
      <c r="X96" s="66"/>
      <c r="Y96" s="66"/>
      <c r="Z96" s="66"/>
      <c r="AA96" s="66"/>
      <c r="AB96" s="66"/>
      <c r="AC96" s="66"/>
      <c r="AD96" s="66"/>
    </row>
    <row r="97" spans="23:30" customFormat="1" x14ac:dyDescent="0.15">
      <c r="W97" s="66"/>
      <c r="X97" s="66"/>
      <c r="Y97" s="66"/>
      <c r="Z97" s="66"/>
      <c r="AA97" s="66"/>
      <c r="AB97" s="66"/>
      <c r="AC97" s="66"/>
      <c r="AD97" s="66"/>
    </row>
    <row r="98" spans="23:30" customFormat="1" x14ac:dyDescent="0.15">
      <c r="W98" s="66"/>
      <c r="X98" s="66"/>
      <c r="Y98" s="66"/>
      <c r="Z98" s="66"/>
      <c r="AA98" s="66"/>
      <c r="AB98" s="66"/>
      <c r="AC98" s="66"/>
      <c r="AD98" s="66"/>
    </row>
    <row r="99" spans="23:30" customFormat="1" x14ac:dyDescent="0.15">
      <c r="W99" s="66"/>
      <c r="X99" s="66"/>
      <c r="Y99" s="66"/>
      <c r="Z99" s="66"/>
      <c r="AA99" s="66"/>
      <c r="AB99" s="66"/>
      <c r="AC99" s="66"/>
      <c r="AD99" s="66"/>
    </row>
    <row r="100" spans="23:30" customFormat="1" x14ac:dyDescent="0.15">
      <c r="W100" s="66"/>
      <c r="X100" s="66"/>
      <c r="Y100" s="66"/>
      <c r="Z100" s="66"/>
      <c r="AA100" s="66"/>
      <c r="AB100" s="66"/>
      <c r="AC100" s="66"/>
      <c r="AD100" s="66"/>
    </row>
    <row r="101" spans="23:30" customFormat="1" x14ac:dyDescent="0.15">
      <c r="W101" s="66"/>
      <c r="X101" s="66"/>
      <c r="Y101" s="66"/>
      <c r="Z101" s="66"/>
      <c r="AA101" s="66"/>
      <c r="AB101" s="66"/>
      <c r="AC101" s="66"/>
      <c r="AD101" s="66"/>
    </row>
    <row r="102" spans="23:30" customFormat="1" x14ac:dyDescent="0.15">
      <c r="W102" s="66"/>
      <c r="X102" s="66"/>
      <c r="Y102" s="66"/>
      <c r="Z102" s="66"/>
      <c r="AA102" s="66"/>
      <c r="AB102" s="66"/>
      <c r="AC102" s="66"/>
      <c r="AD102" s="66"/>
    </row>
    <row r="103" spans="23:30" customFormat="1" x14ac:dyDescent="0.15">
      <c r="W103" s="66"/>
      <c r="X103" s="66"/>
      <c r="Y103" s="66"/>
      <c r="Z103" s="66"/>
      <c r="AA103" s="66"/>
      <c r="AB103" s="66"/>
      <c r="AC103" s="66"/>
      <c r="AD103" s="66"/>
    </row>
    <row r="104" spans="23:30" customFormat="1" x14ac:dyDescent="0.15">
      <c r="W104" s="66"/>
      <c r="X104" s="66"/>
      <c r="Y104" s="66"/>
      <c r="Z104" s="66"/>
      <c r="AA104" s="66"/>
      <c r="AB104" s="66"/>
      <c r="AC104" s="66"/>
      <c r="AD104" s="66"/>
    </row>
    <row r="105" spans="23:30" customFormat="1" x14ac:dyDescent="0.15">
      <c r="W105" s="66"/>
      <c r="X105" s="66"/>
      <c r="Y105" s="66"/>
      <c r="Z105" s="66"/>
      <c r="AA105" s="66"/>
      <c r="AB105" s="66"/>
      <c r="AC105" s="66"/>
      <c r="AD105" s="66"/>
    </row>
    <row r="106" spans="23:30" customFormat="1" x14ac:dyDescent="0.15">
      <c r="W106" s="66"/>
      <c r="X106" s="66"/>
      <c r="Y106" s="66"/>
      <c r="Z106" s="66"/>
      <c r="AA106" s="66"/>
      <c r="AB106" s="66"/>
      <c r="AC106" s="66"/>
      <c r="AD106" s="66"/>
    </row>
    <row r="107" spans="23:30" customFormat="1" x14ac:dyDescent="0.15">
      <c r="W107" s="66"/>
      <c r="X107" s="66"/>
      <c r="Y107" s="66"/>
      <c r="Z107" s="66"/>
      <c r="AA107" s="66"/>
      <c r="AB107" s="66"/>
      <c r="AC107" s="66"/>
      <c r="AD107" s="66"/>
    </row>
    <row r="108" spans="23:30" customFormat="1" x14ac:dyDescent="0.15">
      <c r="W108" s="66"/>
      <c r="X108" s="66"/>
      <c r="Y108" s="66"/>
      <c r="Z108" s="66"/>
      <c r="AA108" s="66"/>
      <c r="AB108" s="66"/>
      <c r="AC108" s="66"/>
      <c r="AD108" s="66"/>
    </row>
    <row r="109" spans="23:30" customFormat="1" x14ac:dyDescent="0.15">
      <c r="W109" s="66"/>
      <c r="X109" s="66"/>
      <c r="Y109" s="66"/>
      <c r="Z109" s="66"/>
      <c r="AA109" s="66"/>
      <c r="AB109" s="66"/>
      <c r="AC109" s="66"/>
      <c r="AD109" s="66"/>
    </row>
    <row r="110" spans="23:30" customFormat="1" x14ac:dyDescent="0.15">
      <c r="W110" s="66"/>
      <c r="X110" s="66"/>
      <c r="Y110" s="66"/>
      <c r="Z110" s="66"/>
      <c r="AA110" s="66"/>
      <c r="AB110" s="66"/>
      <c r="AC110" s="66"/>
      <c r="AD110" s="66"/>
    </row>
    <row r="111" spans="23:30" customFormat="1" x14ac:dyDescent="0.15">
      <c r="W111" s="66"/>
      <c r="X111" s="66"/>
      <c r="Y111" s="66"/>
      <c r="Z111" s="66"/>
      <c r="AA111" s="66"/>
      <c r="AB111" s="66"/>
      <c r="AC111" s="66"/>
      <c r="AD111" s="66"/>
    </row>
    <row r="112" spans="23:30" customFormat="1" x14ac:dyDescent="0.15">
      <c r="W112" s="66"/>
      <c r="X112" s="66"/>
      <c r="Y112" s="66"/>
      <c r="Z112" s="66"/>
      <c r="AA112" s="66"/>
      <c r="AB112" s="66"/>
      <c r="AC112" s="66"/>
      <c r="AD112" s="66"/>
    </row>
    <row r="113" spans="23:30" customFormat="1" x14ac:dyDescent="0.15">
      <c r="W113" s="66"/>
      <c r="X113" s="66"/>
      <c r="Y113" s="66"/>
      <c r="Z113" s="66"/>
      <c r="AA113" s="66"/>
      <c r="AB113" s="66"/>
      <c r="AC113" s="66"/>
      <c r="AD113" s="66"/>
    </row>
    <row r="114" spans="23:30" customFormat="1" x14ac:dyDescent="0.15">
      <c r="W114" s="66"/>
      <c r="X114" s="66"/>
      <c r="Y114" s="66"/>
      <c r="Z114" s="66"/>
      <c r="AA114" s="66"/>
      <c r="AB114" s="66"/>
      <c r="AC114" s="66"/>
      <c r="AD114" s="66"/>
    </row>
    <row r="115" spans="23:30" customFormat="1" x14ac:dyDescent="0.15">
      <c r="W115" s="66"/>
      <c r="X115" s="66"/>
      <c r="Y115" s="66"/>
      <c r="Z115" s="66"/>
      <c r="AA115" s="66"/>
      <c r="AB115" s="66"/>
      <c r="AC115" s="66"/>
      <c r="AD115" s="66"/>
    </row>
    <row r="116" spans="23:30" customFormat="1" x14ac:dyDescent="0.15">
      <c r="W116" s="66"/>
      <c r="X116" s="66"/>
      <c r="Y116" s="66"/>
      <c r="Z116" s="66"/>
      <c r="AA116" s="66"/>
      <c r="AB116" s="66"/>
      <c r="AC116" s="66"/>
      <c r="AD116" s="66"/>
    </row>
    <row r="117" spans="23:30" customFormat="1" x14ac:dyDescent="0.15">
      <c r="W117" s="66"/>
      <c r="X117" s="66"/>
      <c r="Y117" s="66"/>
      <c r="Z117" s="66"/>
      <c r="AA117" s="66"/>
      <c r="AB117" s="66"/>
      <c r="AC117" s="66"/>
      <c r="AD117" s="66"/>
    </row>
    <row r="118" spans="23:30" customFormat="1" x14ac:dyDescent="0.15">
      <c r="W118" s="66"/>
      <c r="X118" s="66"/>
      <c r="Y118" s="66"/>
      <c r="Z118" s="66"/>
      <c r="AA118" s="66"/>
      <c r="AB118" s="66"/>
      <c r="AC118" s="66"/>
      <c r="AD118" s="66"/>
    </row>
    <row r="119" spans="23:30" customFormat="1" x14ac:dyDescent="0.15">
      <c r="W119" s="66"/>
      <c r="X119" s="66"/>
      <c r="Y119" s="66"/>
      <c r="Z119" s="66"/>
      <c r="AA119" s="66"/>
      <c r="AB119" s="66"/>
      <c r="AC119" s="66"/>
      <c r="AD119" s="66"/>
    </row>
    <row r="120" spans="23:30" customFormat="1" x14ac:dyDescent="0.15">
      <c r="W120" s="66"/>
      <c r="X120" s="66"/>
      <c r="Y120" s="66"/>
      <c r="Z120" s="66"/>
      <c r="AA120" s="66"/>
      <c r="AB120" s="66"/>
      <c r="AC120" s="66"/>
      <c r="AD120" s="66"/>
    </row>
    <row r="121" spans="23:30" customFormat="1" x14ac:dyDescent="0.15">
      <c r="W121" s="66"/>
      <c r="X121" s="66"/>
      <c r="Y121" s="66"/>
      <c r="Z121" s="66"/>
      <c r="AA121" s="66"/>
      <c r="AB121" s="66"/>
      <c r="AC121" s="66"/>
      <c r="AD121" s="66"/>
    </row>
    <row r="122" spans="23:30" customFormat="1" x14ac:dyDescent="0.15">
      <c r="W122" s="66"/>
      <c r="X122" s="66"/>
      <c r="Y122" s="66"/>
      <c r="Z122" s="66"/>
      <c r="AA122" s="66"/>
      <c r="AB122" s="66"/>
      <c r="AC122" s="66"/>
      <c r="AD122" s="66"/>
    </row>
    <row r="123" spans="23:30" customFormat="1" x14ac:dyDescent="0.15">
      <c r="W123" s="66"/>
      <c r="X123" s="66"/>
      <c r="Y123" s="66"/>
      <c r="Z123" s="66"/>
      <c r="AA123" s="66"/>
      <c r="AB123" s="66"/>
      <c r="AC123" s="66"/>
      <c r="AD123" s="66"/>
    </row>
    <row r="124" spans="23:30" customFormat="1" x14ac:dyDescent="0.15">
      <c r="W124" s="66"/>
      <c r="X124" s="66"/>
      <c r="Y124" s="66"/>
      <c r="Z124" s="66"/>
      <c r="AA124" s="66"/>
      <c r="AB124" s="66"/>
      <c r="AC124" s="66"/>
      <c r="AD124" s="66"/>
    </row>
    <row r="125" spans="23:30" customFormat="1" x14ac:dyDescent="0.15">
      <c r="W125" s="66"/>
      <c r="X125" s="66"/>
      <c r="Y125" s="66"/>
      <c r="Z125" s="66"/>
      <c r="AA125" s="66"/>
      <c r="AB125" s="66"/>
      <c r="AC125" s="66"/>
      <c r="AD125" s="66"/>
    </row>
    <row r="126" spans="23:30" customFormat="1" x14ac:dyDescent="0.15">
      <c r="W126" s="66"/>
      <c r="X126" s="66"/>
      <c r="Y126" s="66"/>
      <c r="Z126" s="66"/>
      <c r="AA126" s="66"/>
      <c r="AB126" s="66"/>
      <c r="AC126" s="66"/>
      <c r="AD126" s="66"/>
    </row>
    <row r="127" spans="23:30" customFormat="1" x14ac:dyDescent="0.15">
      <c r="W127" s="66"/>
      <c r="X127" s="66"/>
      <c r="Y127" s="66"/>
      <c r="Z127" s="66"/>
      <c r="AA127" s="66"/>
      <c r="AB127" s="66"/>
      <c r="AC127" s="66"/>
      <c r="AD127" s="66"/>
    </row>
    <row r="128" spans="23:30" customFormat="1" x14ac:dyDescent="0.15">
      <c r="W128" s="66"/>
      <c r="X128" s="66"/>
      <c r="Y128" s="66"/>
      <c r="Z128" s="66"/>
      <c r="AA128" s="66"/>
      <c r="AB128" s="66"/>
      <c r="AC128" s="66"/>
      <c r="AD128" s="66"/>
    </row>
    <row r="129" spans="23:30" customFormat="1" x14ac:dyDescent="0.15">
      <c r="W129" s="66"/>
      <c r="X129" s="66"/>
      <c r="Y129" s="66"/>
      <c r="Z129" s="66"/>
      <c r="AA129" s="66"/>
      <c r="AB129" s="66"/>
      <c r="AC129" s="66"/>
      <c r="AD129" s="66"/>
    </row>
    <row r="130" spans="23:30" customFormat="1" x14ac:dyDescent="0.15">
      <c r="W130" s="66"/>
      <c r="X130" s="66"/>
      <c r="Y130" s="66"/>
      <c r="Z130" s="66"/>
      <c r="AA130" s="66"/>
      <c r="AB130" s="66"/>
      <c r="AC130" s="66"/>
      <c r="AD130" s="66"/>
    </row>
    <row r="131" spans="23:30" customFormat="1" x14ac:dyDescent="0.15">
      <c r="W131" s="66"/>
      <c r="X131" s="66"/>
      <c r="Y131" s="66"/>
      <c r="Z131" s="66"/>
      <c r="AA131" s="66"/>
      <c r="AB131" s="66"/>
      <c r="AC131" s="66"/>
      <c r="AD131" s="66"/>
    </row>
    <row r="132" spans="23:30" customFormat="1" x14ac:dyDescent="0.15">
      <c r="W132" s="66"/>
      <c r="X132" s="66"/>
      <c r="Y132" s="66"/>
      <c r="Z132" s="66"/>
      <c r="AA132" s="66"/>
      <c r="AB132" s="66"/>
      <c r="AC132" s="66"/>
      <c r="AD132" s="66"/>
    </row>
    <row r="133" spans="23:30" customFormat="1" x14ac:dyDescent="0.15">
      <c r="W133" s="66"/>
      <c r="X133" s="66"/>
      <c r="Y133" s="66"/>
      <c r="Z133" s="66"/>
      <c r="AA133" s="66"/>
      <c r="AB133" s="66"/>
      <c r="AC133" s="66"/>
      <c r="AD133" s="66"/>
    </row>
    <row r="134" spans="23:30" customFormat="1" x14ac:dyDescent="0.15">
      <c r="W134" s="66"/>
      <c r="X134" s="66"/>
      <c r="Y134" s="66"/>
      <c r="Z134" s="66"/>
      <c r="AA134" s="66"/>
      <c r="AB134" s="66"/>
      <c r="AC134" s="66"/>
      <c r="AD134" s="66"/>
    </row>
    <row r="135" spans="23:30" customFormat="1" x14ac:dyDescent="0.15">
      <c r="W135" s="66"/>
      <c r="X135" s="66"/>
      <c r="Y135" s="66"/>
      <c r="Z135" s="66"/>
      <c r="AA135" s="66"/>
      <c r="AB135" s="66"/>
      <c r="AC135" s="66"/>
      <c r="AD135" s="66"/>
    </row>
    <row r="136" spans="23:30" customFormat="1" x14ac:dyDescent="0.15">
      <c r="W136" s="66"/>
      <c r="X136" s="66"/>
      <c r="Y136" s="66"/>
      <c r="Z136" s="66"/>
      <c r="AA136" s="66"/>
      <c r="AB136" s="66"/>
      <c r="AC136" s="66"/>
      <c r="AD136" s="66"/>
    </row>
    <row r="137" spans="23:30" customFormat="1" x14ac:dyDescent="0.15">
      <c r="W137" s="66"/>
      <c r="X137" s="66"/>
      <c r="Y137" s="66"/>
      <c r="Z137" s="66"/>
      <c r="AA137" s="66"/>
      <c r="AB137" s="66"/>
      <c r="AC137" s="66"/>
      <c r="AD137" s="66"/>
    </row>
    <row r="138" spans="23:30" customFormat="1" x14ac:dyDescent="0.15">
      <c r="W138" s="66"/>
      <c r="X138" s="66"/>
      <c r="Y138" s="66"/>
      <c r="Z138" s="66"/>
      <c r="AA138" s="66"/>
      <c r="AB138" s="66"/>
      <c r="AC138" s="66"/>
      <c r="AD138" s="66"/>
    </row>
    <row r="139" spans="23:30" customFormat="1" x14ac:dyDescent="0.15">
      <c r="W139" s="66"/>
      <c r="X139" s="66"/>
      <c r="Y139" s="66"/>
      <c r="Z139" s="66"/>
      <c r="AA139" s="66"/>
      <c r="AB139" s="66"/>
      <c r="AC139" s="66"/>
      <c r="AD139" s="66"/>
    </row>
    <row r="140" spans="23:30" customFormat="1" x14ac:dyDescent="0.15">
      <c r="W140" s="66"/>
      <c r="X140" s="66"/>
      <c r="Y140" s="66"/>
      <c r="Z140" s="66"/>
      <c r="AA140" s="66"/>
      <c r="AB140" s="66"/>
      <c r="AC140" s="66"/>
      <c r="AD140" s="66"/>
    </row>
    <row r="141" spans="23:30" customFormat="1" x14ac:dyDescent="0.15">
      <c r="W141" s="66"/>
      <c r="X141" s="66"/>
      <c r="Y141" s="66"/>
      <c r="Z141" s="66"/>
      <c r="AA141" s="66"/>
      <c r="AB141" s="66"/>
      <c r="AC141" s="66"/>
      <c r="AD141" s="66"/>
    </row>
    <row r="142" spans="23:30" customFormat="1" x14ac:dyDescent="0.15">
      <c r="W142" s="66"/>
      <c r="X142" s="66"/>
      <c r="Y142" s="66"/>
      <c r="Z142" s="66"/>
      <c r="AA142" s="66"/>
      <c r="AB142" s="66"/>
      <c r="AC142" s="66"/>
      <c r="AD142" s="66"/>
    </row>
    <row r="143" spans="23:30" customFormat="1" x14ac:dyDescent="0.15">
      <c r="W143" s="66"/>
      <c r="X143" s="66"/>
      <c r="Y143" s="66"/>
      <c r="Z143" s="66"/>
      <c r="AA143" s="66"/>
      <c r="AB143" s="66"/>
      <c r="AC143" s="66"/>
      <c r="AD143" s="66"/>
    </row>
    <row r="144" spans="23:30" customFormat="1" x14ac:dyDescent="0.15">
      <c r="W144" s="66"/>
      <c r="X144" s="66"/>
      <c r="Y144" s="66"/>
      <c r="Z144" s="66"/>
      <c r="AA144" s="66"/>
      <c r="AB144" s="66"/>
      <c r="AC144" s="66"/>
      <c r="AD144" s="66"/>
    </row>
    <row r="145" spans="23:30" customFormat="1" x14ac:dyDescent="0.15">
      <c r="W145" s="66"/>
      <c r="X145" s="66"/>
      <c r="Y145" s="66"/>
      <c r="Z145" s="66"/>
      <c r="AA145" s="66"/>
      <c r="AB145" s="66"/>
      <c r="AC145" s="66"/>
      <c r="AD145" s="66"/>
    </row>
    <row r="146" spans="23:30" customFormat="1" x14ac:dyDescent="0.15">
      <c r="W146" s="66"/>
      <c r="X146" s="66"/>
      <c r="Y146" s="66"/>
      <c r="Z146" s="66"/>
      <c r="AA146" s="66"/>
      <c r="AB146" s="66"/>
      <c r="AC146" s="66"/>
      <c r="AD146" s="66"/>
    </row>
    <row r="147" spans="23:30" customFormat="1" x14ac:dyDescent="0.15">
      <c r="W147" s="66"/>
      <c r="X147" s="66"/>
      <c r="Y147" s="66"/>
      <c r="Z147" s="66"/>
      <c r="AA147" s="66"/>
      <c r="AB147" s="66"/>
      <c r="AC147" s="66"/>
      <c r="AD147" s="66"/>
    </row>
    <row r="148" spans="23:30" customFormat="1" x14ac:dyDescent="0.15">
      <c r="W148" s="66"/>
      <c r="X148" s="66"/>
      <c r="Y148" s="66"/>
      <c r="Z148" s="66"/>
      <c r="AA148" s="66"/>
      <c r="AB148" s="66"/>
      <c r="AC148" s="66"/>
      <c r="AD148" s="66"/>
    </row>
    <row r="149" spans="23:30" customFormat="1" x14ac:dyDescent="0.15">
      <c r="W149" s="66"/>
      <c r="X149" s="66"/>
      <c r="Y149" s="66"/>
      <c r="Z149" s="66"/>
      <c r="AA149" s="66"/>
      <c r="AB149" s="66"/>
      <c r="AC149" s="66"/>
      <c r="AD149" s="66"/>
    </row>
    <row r="150" spans="23:30" customFormat="1" x14ac:dyDescent="0.15">
      <c r="W150" s="66"/>
      <c r="X150" s="66"/>
      <c r="Y150" s="66"/>
      <c r="Z150" s="66"/>
      <c r="AA150" s="66"/>
      <c r="AB150" s="66"/>
      <c r="AC150" s="66"/>
      <c r="AD150" s="66"/>
    </row>
    <row r="151" spans="23:30" customFormat="1" x14ac:dyDescent="0.15">
      <c r="W151" s="66"/>
      <c r="X151" s="66"/>
      <c r="Y151" s="66"/>
      <c r="Z151" s="66"/>
      <c r="AA151" s="66"/>
      <c r="AB151" s="66"/>
      <c r="AC151" s="66"/>
      <c r="AD151" s="66"/>
    </row>
    <row r="152" spans="23:30" customFormat="1" x14ac:dyDescent="0.15">
      <c r="W152" s="66"/>
      <c r="X152" s="66"/>
      <c r="Y152" s="66"/>
      <c r="Z152" s="66"/>
      <c r="AA152" s="66"/>
      <c r="AB152" s="66"/>
      <c r="AC152" s="66"/>
      <c r="AD152" s="66"/>
    </row>
    <row r="153" spans="23:30" customFormat="1" x14ac:dyDescent="0.15">
      <c r="W153" s="66"/>
      <c r="X153" s="66"/>
      <c r="Y153" s="66"/>
      <c r="Z153" s="66"/>
      <c r="AA153" s="66"/>
      <c r="AB153" s="66"/>
      <c r="AC153" s="66"/>
      <c r="AD153" s="66"/>
    </row>
    <row r="154" spans="23:30" customFormat="1" x14ac:dyDescent="0.15">
      <c r="W154" s="66"/>
      <c r="X154" s="66"/>
      <c r="Y154" s="66"/>
      <c r="Z154" s="66"/>
      <c r="AA154" s="66"/>
      <c r="AB154" s="66"/>
      <c r="AC154" s="66"/>
      <c r="AD154" s="66"/>
    </row>
    <row r="155" spans="23:30" customFormat="1" x14ac:dyDescent="0.15">
      <c r="W155" s="66"/>
      <c r="X155" s="66"/>
      <c r="Y155" s="66"/>
      <c r="Z155" s="66"/>
      <c r="AA155" s="66"/>
      <c r="AB155" s="66"/>
      <c r="AC155" s="66"/>
      <c r="AD155" s="66"/>
    </row>
    <row r="156" spans="23:30" customFormat="1" x14ac:dyDescent="0.15">
      <c r="W156" s="66"/>
      <c r="X156" s="66"/>
      <c r="Y156" s="66"/>
      <c r="Z156" s="66"/>
      <c r="AA156" s="66"/>
      <c r="AB156" s="66"/>
      <c r="AC156" s="66"/>
      <c r="AD156" s="66"/>
    </row>
    <row r="157" spans="23:30" customFormat="1" x14ac:dyDescent="0.15">
      <c r="W157" s="66"/>
      <c r="X157" s="66"/>
      <c r="Y157" s="66"/>
      <c r="Z157" s="66"/>
      <c r="AA157" s="66"/>
      <c r="AB157" s="66"/>
      <c r="AC157" s="66"/>
      <c r="AD157" s="66"/>
    </row>
    <row r="158" spans="23:30" customFormat="1" x14ac:dyDescent="0.15">
      <c r="W158" s="66"/>
      <c r="X158" s="66"/>
      <c r="Y158" s="66"/>
      <c r="Z158" s="66"/>
      <c r="AA158" s="66"/>
      <c r="AB158" s="66"/>
      <c r="AC158" s="66"/>
      <c r="AD158" s="66"/>
    </row>
    <row r="159" spans="23:30" customFormat="1" x14ac:dyDescent="0.15">
      <c r="W159" s="66"/>
      <c r="X159" s="66"/>
      <c r="Y159" s="66"/>
      <c r="Z159" s="66"/>
      <c r="AA159" s="66"/>
      <c r="AB159" s="66"/>
      <c r="AC159" s="66"/>
      <c r="AD159" s="66"/>
    </row>
    <row r="160" spans="23:30" customFormat="1" x14ac:dyDescent="0.15">
      <c r="W160" s="66"/>
      <c r="X160" s="66"/>
      <c r="Y160" s="66"/>
      <c r="Z160" s="66"/>
      <c r="AA160" s="66"/>
      <c r="AB160" s="66"/>
      <c r="AC160" s="66"/>
      <c r="AD160" s="66"/>
    </row>
    <row r="161" spans="23:30" customFormat="1" x14ac:dyDescent="0.15">
      <c r="W161" s="66"/>
      <c r="X161" s="66"/>
      <c r="Y161" s="66"/>
      <c r="Z161" s="66"/>
      <c r="AA161" s="66"/>
      <c r="AB161" s="66"/>
      <c r="AC161" s="66"/>
      <c r="AD161" s="66"/>
    </row>
    <row r="162" spans="23:30" customFormat="1" x14ac:dyDescent="0.15">
      <c r="W162" s="66"/>
      <c r="X162" s="66"/>
      <c r="Y162" s="66"/>
      <c r="Z162" s="66"/>
      <c r="AA162" s="66"/>
      <c r="AB162" s="66"/>
      <c r="AC162" s="66"/>
      <c r="AD162" s="66"/>
    </row>
    <row r="163" spans="23:30" customFormat="1" x14ac:dyDescent="0.15">
      <c r="W163" s="66"/>
      <c r="X163" s="66"/>
      <c r="Y163" s="66"/>
      <c r="Z163" s="66"/>
      <c r="AA163" s="66"/>
      <c r="AB163" s="66"/>
      <c r="AC163" s="66"/>
      <c r="AD163" s="66"/>
    </row>
    <row r="164" spans="23:30" customFormat="1" x14ac:dyDescent="0.15">
      <c r="W164" s="66"/>
      <c r="X164" s="66"/>
      <c r="Y164" s="66"/>
      <c r="Z164" s="66"/>
      <c r="AA164" s="66"/>
      <c r="AB164" s="66"/>
      <c r="AC164" s="66"/>
      <c r="AD164" s="66"/>
    </row>
    <row r="165" spans="23:30" customFormat="1" x14ac:dyDescent="0.15">
      <c r="W165" s="66"/>
      <c r="X165" s="66"/>
      <c r="Y165" s="66"/>
      <c r="Z165" s="66"/>
      <c r="AA165" s="66"/>
      <c r="AB165" s="66"/>
      <c r="AC165" s="66"/>
      <c r="AD165" s="66"/>
    </row>
    <row r="166" spans="23:30" customFormat="1" x14ac:dyDescent="0.15">
      <c r="W166" s="66"/>
      <c r="X166" s="66"/>
      <c r="Y166" s="66"/>
      <c r="Z166" s="66"/>
      <c r="AA166" s="66"/>
      <c r="AB166" s="66"/>
      <c r="AC166" s="66"/>
      <c r="AD166" s="66"/>
    </row>
    <row r="167" spans="23:30" customFormat="1" x14ac:dyDescent="0.15">
      <c r="W167" s="66"/>
      <c r="X167" s="66"/>
      <c r="Y167" s="66"/>
      <c r="Z167" s="66"/>
      <c r="AA167" s="66"/>
      <c r="AB167" s="66"/>
      <c r="AC167" s="66"/>
      <c r="AD167" s="66"/>
    </row>
    <row r="168" spans="23:30" customFormat="1" x14ac:dyDescent="0.15">
      <c r="W168" s="66"/>
      <c r="X168" s="66"/>
      <c r="Y168" s="66"/>
      <c r="Z168" s="66"/>
      <c r="AA168" s="66"/>
      <c r="AB168" s="66"/>
      <c r="AC168" s="66"/>
      <c r="AD168" s="66"/>
    </row>
    <row r="169" spans="23:30" customFormat="1" x14ac:dyDescent="0.15">
      <c r="W169" s="66"/>
      <c r="X169" s="66"/>
      <c r="Y169" s="66"/>
      <c r="Z169" s="66"/>
      <c r="AA169" s="66"/>
      <c r="AB169" s="66"/>
      <c r="AC169" s="66"/>
      <c r="AD169" s="66"/>
    </row>
    <row r="170" spans="23:30" customFormat="1" x14ac:dyDescent="0.15">
      <c r="W170" s="66"/>
      <c r="X170" s="66"/>
      <c r="Y170" s="66"/>
      <c r="Z170" s="66"/>
      <c r="AA170" s="66"/>
      <c r="AB170" s="66"/>
      <c r="AC170" s="66"/>
      <c r="AD170" s="66"/>
    </row>
    <row r="171" spans="23:30" customFormat="1" x14ac:dyDescent="0.15">
      <c r="W171" s="66"/>
      <c r="X171" s="66"/>
      <c r="Y171" s="66"/>
      <c r="Z171" s="66"/>
      <c r="AA171" s="66"/>
      <c r="AB171" s="66"/>
      <c r="AC171" s="66"/>
      <c r="AD171" s="66"/>
    </row>
    <row r="172" spans="23:30" customFormat="1" x14ac:dyDescent="0.15">
      <c r="W172" s="66"/>
      <c r="X172" s="66"/>
      <c r="Y172" s="66"/>
      <c r="Z172" s="66"/>
      <c r="AA172" s="66"/>
      <c r="AB172" s="66"/>
      <c r="AC172" s="66"/>
      <c r="AD172" s="66"/>
    </row>
    <row r="173" spans="23:30" customFormat="1" x14ac:dyDescent="0.15">
      <c r="W173" s="66"/>
      <c r="X173" s="66"/>
      <c r="Y173" s="66"/>
      <c r="Z173" s="66"/>
      <c r="AA173" s="66"/>
      <c r="AB173" s="66"/>
      <c r="AC173" s="66"/>
      <c r="AD173" s="66"/>
    </row>
    <row r="174" spans="23:30" customFormat="1" x14ac:dyDescent="0.15">
      <c r="W174" s="66"/>
      <c r="X174" s="66"/>
      <c r="Y174" s="66"/>
      <c r="Z174" s="66"/>
      <c r="AA174" s="66"/>
      <c r="AB174" s="66"/>
      <c r="AC174" s="66"/>
      <c r="AD174" s="66"/>
    </row>
    <row r="175" spans="23:30" customFormat="1" x14ac:dyDescent="0.15">
      <c r="W175" s="66"/>
      <c r="X175" s="66"/>
      <c r="Y175" s="66"/>
      <c r="Z175" s="66"/>
      <c r="AA175" s="66"/>
      <c r="AB175" s="66"/>
      <c r="AC175" s="66"/>
      <c r="AD175" s="66"/>
    </row>
    <row r="176" spans="23:30" customFormat="1" x14ac:dyDescent="0.15">
      <c r="W176" s="66"/>
      <c r="X176" s="66"/>
      <c r="Y176" s="66"/>
      <c r="Z176" s="66"/>
      <c r="AA176" s="66"/>
      <c r="AB176" s="66"/>
      <c r="AC176" s="66"/>
      <c r="AD176" s="66"/>
    </row>
    <row r="177" spans="23:30" customFormat="1" x14ac:dyDescent="0.15">
      <c r="W177" s="66"/>
      <c r="X177" s="66"/>
      <c r="Y177" s="66"/>
      <c r="Z177" s="66"/>
      <c r="AA177" s="66"/>
      <c r="AB177" s="66"/>
      <c r="AC177" s="66"/>
      <c r="AD177" s="66"/>
    </row>
    <row r="178" spans="23:30" customFormat="1" x14ac:dyDescent="0.15">
      <c r="W178" s="66"/>
      <c r="X178" s="66"/>
      <c r="Y178" s="66"/>
      <c r="Z178" s="66"/>
      <c r="AA178" s="66"/>
      <c r="AB178" s="66"/>
      <c r="AC178" s="66"/>
      <c r="AD178" s="66"/>
    </row>
    <row r="179" spans="23:30" customFormat="1" x14ac:dyDescent="0.15">
      <c r="W179" s="66"/>
      <c r="X179" s="66"/>
      <c r="Y179" s="66"/>
      <c r="Z179" s="66"/>
      <c r="AA179" s="66"/>
      <c r="AB179" s="66"/>
      <c r="AC179" s="66"/>
      <c r="AD179" s="66"/>
    </row>
    <row r="180" spans="23:30" customFormat="1" x14ac:dyDescent="0.15">
      <c r="W180" s="66"/>
      <c r="X180" s="66"/>
      <c r="Y180" s="66"/>
      <c r="Z180" s="66"/>
      <c r="AA180" s="66"/>
      <c r="AB180" s="66"/>
      <c r="AC180" s="66"/>
      <c r="AD180" s="66"/>
    </row>
    <row r="181" spans="23:30" customFormat="1" x14ac:dyDescent="0.15">
      <c r="W181" s="66"/>
      <c r="X181" s="66"/>
      <c r="Y181" s="66"/>
      <c r="Z181" s="66"/>
      <c r="AA181" s="66"/>
      <c r="AB181" s="66"/>
      <c r="AC181" s="66"/>
      <c r="AD181" s="66"/>
    </row>
    <row r="182" spans="23:30" customFormat="1" x14ac:dyDescent="0.15">
      <c r="W182" s="66"/>
      <c r="X182" s="66"/>
      <c r="Y182" s="66"/>
      <c r="Z182" s="66"/>
      <c r="AA182" s="66"/>
      <c r="AB182" s="66"/>
      <c r="AC182" s="66"/>
      <c r="AD182" s="66"/>
    </row>
    <row r="183" spans="23:30" customFormat="1" x14ac:dyDescent="0.15">
      <c r="W183" s="66"/>
      <c r="X183" s="66"/>
      <c r="Y183" s="66"/>
      <c r="Z183" s="66"/>
      <c r="AA183" s="66"/>
      <c r="AB183" s="66"/>
      <c r="AC183" s="66"/>
      <c r="AD183" s="66"/>
    </row>
    <row r="184" spans="23:30" customFormat="1" x14ac:dyDescent="0.15">
      <c r="W184" s="66"/>
      <c r="X184" s="66"/>
      <c r="Y184" s="66"/>
      <c r="Z184" s="66"/>
      <c r="AA184" s="66"/>
      <c r="AB184" s="66"/>
      <c r="AC184" s="66"/>
      <c r="AD184" s="66"/>
    </row>
    <row r="185" spans="23:30" customFormat="1" x14ac:dyDescent="0.15">
      <c r="W185" s="66"/>
      <c r="X185" s="66"/>
      <c r="Y185" s="66"/>
      <c r="Z185" s="66"/>
      <c r="AA185" s="66"/>
      <c r="AB185" s="66"/>
      <c r="AC185" s="66"/>
      <c r="AD185" s="66"/>
    </row>
    <row r="186" spans="23:30" customFormat="1" x14ac:dyDescent="0.15">
      <c r="W186" s="66"/>
      <c r="X186" s="66"/>
      <c r="Y186" s="66"/>
      <c r="Z186" s="66"/>
      <c r="AA186" s="66"/>
      <c r="AB186" s="66"/>
      <c r="AC186" s="66"/>
      <c r="AD186" s="66"/>
    </row>
    <row r="187" spans="23:30" customFormat="1" x14ac:dyDescent="0.15">
      <c r="W187" s="66"/>
      <c r="X187" s="66"/>
      <c r="Y187" s="66"/>
      <c r="Z187" s="66"/>
      <c r="AA187" s="66"/>
      <c r="AB187" s="66"/>
      <c r="AC187" s="66"/>
      <c r="AD187" s="66"/>
    </row>
    <row r="188" spans="23:30" customFormat="1" x14ac:dyDescent="0.15">
      <c r="W188" s="66"/>
      <c r="X188" s="66"/>
      <c r="Y188" s="66"/>
      <c r="Z188" s="66"/>
      <c r="AA188" s="66"/>
      <c r="AB188" s="66"/>
      <c r="AC188" s="66"/>
      <c r="AD188" s="66"/>
    </row>
    <row r="189" spans="23:30" customFormat="1" x14ac:dyDescent="0.15">
      <c r="W189" s="66"/>
      <c r="X189" s="66"/>
      <c r="Y189" s="66"/>
      <c r="Z189" s="66"/>
      <c r="AA189" s="66"/>
      <c r="AB189" s="66"/>
      <c r="AC189" s="66"/>
      <c r="AD189" s="66"/>
    </row>
    <row r="190" spans="23:30" customFormat="1" x14ac:dyDescent="0.15">
      <c r="W190" s="66"/>
      <c r="X190" s="66"/>
      <c r="Y190" s="66"/>
      <c r="Z190" s="66"/>
      <c r="AA190" s="66"/>
      <c r="AB190" s="66"/>
      <c r="AC190" s="66"/>
      <c r="AD190" s="66"/>
    </row>
    <row r="191" spans="23:30" customFormat="1" x14ac:dyDescent="0.15">
      <c r="W191" s="66"/>
      <c r="X191" s="66"/>
      <c r="Y191" s="66"/>
      <c r="Z191" s="66"/>
      <c r="AA191" s="66"/>
      <c r="AB191" s="66"/>
      <c r="AC191" s="66"/>
      <c r="AD191" s="66"/>
    </row>
    <row r="192" spans="23:30" customFormat="1" x14ac:dyDescent="0.15">
      <c r="W192" s="66"/>
      <c r="X192" s="66"/>
      <c r="Y192" s="66"/>
      <c r="Z192" s="66"/>
      <c r="AA192" s="66"/>
      <c r="AB192" s="66"/>
      <c r="AC192" s="66"/>
      <c r="AD192" s="66"/>
    </row>
    <row r="193" spans="23:30" customFormat="1" x14ac:dyDescent="0.15">
      <c r="W193" s="66"/>
      <c r="X193" s="66"/>
      <c r="Y193" s="66"/>
      <c r="Z193" s="66"/>
      <c r="AA193" s="66"/>
      <c r="AB193" s="66"/>
      <c r="AC193" s="66"/>
      <c r="AD193" s="66"/>
    </row>
    <row r="194" spans="23:30" customFormat="1" x14ac:dyDescent="0.15">
      <c r="W194" s="66"/>
      <c r="X194" s="66"/>
      <c r="Y194" s="66"/>
      <c r="Z194" s="66"/>
      <c r="AA194" s="66"/>
      <c r="AB194" s="66"/>
      <c r="AC194" s="66"/>
      <c r="AD194" s="66"/>
    </row>
    <row r="195" spans="23:30" customFormat="1" x14ac:dyDescent="0.15">
      <c r="W195" s="66"/>
      <c r="X195" s="66"/>
      <c r="Y195" s="66"/>
      <c r="Z195" s="66"/>
      <c r="AA195" s="66"/>
      <c r="AB195" s="66"/>
      <c r="AC195" s="66"/>
      <c r="AD195" s="66"/>
    </row>
    <row r="196" spans="23:30" customFormat="1" x14ac:dyDescent="0.15">
      <c r="W196" s="66"/>
      <c r="X196" s="66"/>
      <c r="Y196" s="66"/>
      <c r="Z196" s="66"/>
      <c r="AA196" s="66"/>
      <c r="AB196" s="66"/>
      <c r="AC196" s="66"/>
      <c r="AD196" s="66"/>
    </row>
    <row r="197" spans="23:30" customFormat="1" x14ac:dyDescent="0.15">
      <c r="W197" s="66"/>
      <c r="X197" s="66"/>
      <c r="Y197" s="66"/>
      <c r="Z197" s="66"/>
      <c r="AA197" s="66"/>
      <c r="AB197" s="66"/>
      <c r="AC197" s="66"/>
      <c r="AD197" s="66"/>
    </row>
    <row r="198" spans="23:30" customFormat="1" x14ac:dyDescent="0.15">
      <c r="W198" s="66"/>
      <c r="X198" s="66"/>
      <c r="Y198" s="66"/>
      <c r="Z198" s="66"/>
      <c r="AA198" s="66"/>
      <c r="AB198" s="66"/>
      <c r="AC198" s="66"/>
      <c r="AD198" s="66"/>
    </row>
    <row r="199" spans="23:30" customFormat="1" x14ac:dyDescent="0.15">
      <c r="W199" s="66"/>
      <c r="X199" s="66"/>
      <c r="Y199" s="66"/>
      <c r="Z199" s="66"/>
      <c r="AA199" s="66"/>
      <c r="AB199" s="66"/>
      <c r="AC199" s="66"/>
      <c r="AD199" s="66"/>
    </row>
    <row r="200" spans="23:30" customFormat="1" x14ac:dyDescent="0.15">
      <c r="W200" s="66"/>
      <c r="X200" s="66"/>
      <c r="Y200" s="66"/>
      <c r="Z200" s="66"/>
      <c r="AA200" s="66"/>
      <c r="AB200" s="66"/>
      <c r="AC200" s="66"/>
      <c r="AD200" s="66"/>
    </row>
    <row r="201" spans="23:30" customFormat="1" x14ac:dyDescent="0.15">
      <c r="W201" s="66"/>
      <c r="X201" s="66"/>
      <c r="Y201" s="66"/>
      <c r="Z201" s="66"/>
      <c r="AA201" s="66"/>
      <c r="AB201" s="66"/>
      <c r="AC201" s="66"/>
      <c r="AD201" s="66"/>
    </row>
    <row r="202" spans="23:30" customFormat="1" x14ac:dyDescent="0.15">
      <c r="W202" s="66"/>
      <c r="X202" s="66"/>
      <c r="Y202" s="66"/>
      <c r="Z202" s="66"/>
      <c r="AA202" s="66"/>
      <c r="AB202" s="66"/>
      <c r="AC202" s="66"/>
      <c r="AD202" s="66"/>
    </row>
    <row r="203" spans="23:30" customFormat="1" x14ac:dyDescent="0.15">
      <c r="W203" s="66"/>
      <c r="X203" s="66"/>
      <c r="Y203" s="66"/>
      <c r="Z203" s="66"/>
      <c r="AA203" s="66"/>
      <c r="AB203" s="66"/>
      <c r="AC203" s="66"/>
      <c r="AD203" s="66"/>
    </row>
    <row r="204" spans="23:30" customFormat="1" x14ac:dyDescent="0.15">
      <c r="W204" s="66"/>
      <c r="X204" s="66"/>
      <c r="Y204" s="66"/>
      <c r="Z204" s="66"/>
      <c r="AA204" s="66"/>
      <c r="AB204" s="66"/>
      <c r="AC204" s="66"/>
      <c r="AD204" s="66"/>
    </row>
    <row r="205" spans="23:30" customFormat="1" x14ac:dyDescent="0.15">
      <c r="W205" s="66"/>
      <c r="X205" s="66"/>
      <c r="Y205" s="66"/>
      <c r="Z205" s="66"/>
      <c r="AA205" s="66"/>
      <c r="AB205" s="66"/>
      <c r="AC205" s="66"/>
      <c r="AD205" s="66"/>
    </row>
    <row r="206" spans="23:30" customFormat="1" x14ac:dyDescent="0.15">
      <c r="W206" s="66"/>
      <c r="X206" s="66"/>
      <c r="Y206" s="66"/>
      <c r="Z206" s="66"/>
      <c r="AA206" s="66"/>
      <c r="AB206" s="66"/>
      <c r="AC206" s="66"/>
      <c r="AD206" s="66"/>
    </row>
    <row r="207" spans="23:30" customFormat="1" x14ac:dyDescent="0.15">
      <c r="W207" s="66"/>
      <c r="X207" s="66"/>
      <c r="Y207" s="66"/>
      <c r="Z207" s="66"/>
      <c r="AA207" s="66"/>
      <c r="AB207" s="66"/>
      <c r="AC207" s="66"/>
      <c r="AD207" s="66"/>
    </row>
    <row r="208" spans="23:30" customFormat="1" x14ac:dyDescent="0.15">
      <c r="W208" s="66"/>
      <c r="X208" s="66"/>
      <c r="Y208" s="66"/>
      <c r="Z208" s="66"/>
      <c r="AA208" s="66"/>
      <c r="AB208" s="66"/>
      <c r="AC208" s="66"/>
      <c r="AD208" s="66"/>
    </row>
    <row r="209" spans="23:30" customFormat="1" x14ac:dyDescent="0.15">
      <c r="W209" s="66"/>
      <c r="X209" s="66"/>
      <c r="Y209" s="66"/>
      <c r="Z209" s="66"/>
      <c r="AA209" s="66"/>
      <c r="AB209" s="66"/>
      <c r="AC209" s="66"/>
      <c r="AD209" s="66"/>
    </row>
    <row r="210" spans="23:30" customFormat="1" x14ac:dyDescent="0.15">
      <c r="W210" s="66"/>
      <c r="X210" s="66"/>
      <c r="Y210" s="66"/>
      <c r="Z210" s="66"/>
      <c r="AA210" s="66"/>
      <c r="AB210" s="66"/>
      <c r="AC210" s="66"/>
      <c r="AD210" s="66"/>
    </row>
    <row r="211" spans="23:30" customFormat="1" x14ac:dyDescent="0.15">
      <c r="W211" s="66"/>
      <c r="X211" s="66"/>
      <c r="Y211" s="66"/>
      <c r="Z211" s="66"/>
      <c r="AA211" s="66"/>
      <c r="AB211" s="66"/>
      <c r="AC211" s="66"/>
      <c r="AD211" s="66"/>
    </row>
    <row r="212" spans="23:30" customFormat="1" x14ac:dyDescent="0.15">
      <c r="W212" s="66"/>
      <c r="X212" s="66"/>
      <c r="Y212" s="66"/>
      <c r="Z212" s="66"/>
      <c r="AA212" s="66"/>
      <c r="AB212" s="66"/>
      <c r="AC212" s="66"/>
      <c r="AD212" s="66"/>
    </row>
    <row r="213" spans="23:30" customFormat="1" x14ac:dyDescent="0.15">
      <c r="W213" s="66"/>
      <c r="X213" s="66"/>
      <c r="Y213" s="66"/>
      <c r="Z213" s="66"/>
      <c r="AA213" s="66"/>
      <c r="AB213" s="66"/>
      <c r="AC213" s="66"/>
      <c r="AD213" s="66"/>
    </row>
    <row r="214" spans="23:30" customFormat="1" x14ac:dyDescent="0.15">
      <c r="W214" s="66"/>
      <c r="X214" s="66"/>
      <c r="Y214" s="66"/>
      <c r="Z214" s="66"/>
      <c r="AA214" s="66"/>
      <c r="AB214" s="66"/>
      <c r="AC214" s="66"/>
      <c r="AD214" s="66"/>
    </row>
    <row r="215" spans="23:30" customFormat="1" x14ac:dyDescent="0.15">
      <c r="W215" s="66"/>
      <c r="X215" s="66"/>
      <c r="Y215" s="66"/>
      <c r="Z215" s="66"/>
      <c r="AA215" s="66"/>
      <c r="AB215" s="66"/>
      <c r="AC215" s="66"/>
      <c r="AD215" s="66"/>
    </row>
    <row r="216" spans="23:30" customFormat="1" x14ac:dyDescent="0.15">
      <c r="W216" s="66"/>
      <c r="X216" s="66"/>
      <c r="Y216" s="66"/>
      <c r="Z216" s="66"/>
      <c r="AA216" s="66"/>
      <c r="AB216" s="66"/>
      <c r="AC216" s="66"/>
      <c r="AD216" s="66"/>
    </row>
    <row r="217" spans="23:30" customFormat="1" x14ac:dyDescent="0.15">
      <c r="W217" s="66"/>
      <c r="X217" s="66"/>
      <c r="Y217" s="66"/>
      <c r="Z217" s="66"/>
      <c r="AA217" s="66"/>
      <c r="AB217" s="66"/>
      <c r="AC217" s="66"/>
      <c r="AD217" s="66"/>
    </row>
    <row r="218" spans="23:30" customFormat="1" x14ac:dyDescent="0.15">
      <c r="W218" s="66"/>
      <c r="X218" s="66"/>
      <c r="Y218" s="66"/>
      <c r="Z218" s="66"/>
      <c r="AA218" s="66"/>
      <c r="AB218" s="66"/>
      <c r="AC218" s="66"/>
      <c r="AD218" s="66"/>
    </row>
    <row r="219" spans="23:30" customFormat="1" x14ac:dyDescent="0.15">
      <c r="W219" s="66"/>
      <c r="X219" s="66"/>
      <c r="Y219" s="66"/>
      <c r="Z219" s="66"/>
      <c r="AA219" s="66"/>
      <c r="AB219" s="66"/>
      <c r="AC219" s="66"/>
      <c r="AD219" s="66"/>
    </row>
    <row r="220" spans="23:30" customFormat="1" x14ac:dyDescent="0.15">
      <c r="W220" s="66"/>
      <c r="X220" s="66"/>
      <c r="Y220" s="66"/>
      <c r="Z220" s="66"/>
      <c r="AA220" s="66"/>
      <c r="AB220" s="66"/>
      <c r="AC220" s="66"/>
      <c r="AD220" s="66"/>
    </row>
    <row r="221" spans="23:30" customFormat="1" x14ac:dyDescent="0.15">
      <c r="W221" s="66"/>
      <c r="X221" s="66"/>
      <c r="Y221" s="66"/>
      <c r="Z221" s="66"/>
      <c r="AA221" s="66"/>
      <c r="AB221" s="66"/>
      <c r="AC221" s="66"/>
      <c r="AD221" s="66"/>
    </row>
    <row r="222" spans="23:30" customFormat="1" x14ac:dyDescent="0.15">
      <c r="W222" s="66"/>
      <c r="X222" s="66"/>
      <c r="Y222" s="66"/>
      <c r="Z222" s="66"/>
      <c r="AA222" s="66"/>
      <c r="AB222" s="66"/>
      <c r="AC222" s="66"/>
      <c r="AD222" s="66"/>
    </row>
    <row r="223" spans="23:30" customFormat="1" x14ac:dyDescent="0.15">
      <c r="W223" s="66"/>
      <c r="X223" s="66"/>
      <c r="Y223" s="66"/>
      <c r="Z223" s="66"/>
      <c r="AA223" s="66"/>
      <c r="AB223" s="66"/>
      <c r="AC223" s="66"/>
      <c r="AD223" s="66"/>
    </row>
    <row r="224" spans="23:30" customFormat="1" x14ac:dyDescent="0.15">
      <c r="W224" s="66"/>
      <c r="X224" s="66"/>
      <c r="Y224" s="66"/>
      <c r="Z224" s="66"/>
      <c r="AA224" s="66"/>
      <c r="AB224" s="66"/>
      <c r="AC224" s="66"/>
      <c r="AD224" s="66"/>
    </row>
    <row r="225" spans="23:30" customFormat="1" x14ac:dyDescent="0.15">
      <c r="W225" s="66"/>
      <c r="X225" s="66"/>
      <c r="Y225" s="66"/>
      <c r="Z225" s="66"/>
      <c r="AA225" s="66"/>
      <c r="AB225" s="66"/>
      <c r="AC225" s="66"/>
      <c r="AD225" s="66"/>
    </row>
    <row r="226" spans="23:30" customFormat="1" x14ac:dyDescent="0.15">
      <c r="W226" s="66"/>
      <c r="X226" s="66"/>
      <c r="Y226" s="66"/>
      <c r="Z226" s="66"/>
      <c r="AA226" s="66"/>
      <c r="AB226" s="66"/>
      <c r="AC226" s="66"/>
      <c r="AD226" s="66"/>
    </row>
    <row r="227" spans="23:30" customFormat="1" x14ac:dyDescent="0.15">
      <c r="W227" s="66"/>
      <c r="X227" s="66"/>
      <c r="Y227" s="66"/>
      <c r="Z227" s="66"/>
      <c r="AA227" s="66"/>
      <c r="AB227" s="66"/>
      <c r="AC227" s="66"/>
      <c r="AD227" s="66"/>
    </row>
    <row r="228" spans="23:30" customFormat="1" x14ac:dyDescent="0.15">
      <c r="W228" s="66"/>
      <c r="X228" s="66"/>
      <c r="Y228" s="66"/>
      <c r="Z228" s="66"/>
      <c r="AA228" s="66"/>
      <c r="AB228" s="66"/>
      <c r="AC228" s="66"/>
      <c r="AD228" s="66"/>
    </row>
    <row r="229" spans="23:30" customFormat="1" x14ac:dyDescent="0.15">
      <c r="W229" s="66"/>
      <c r="X229" s="66"/>
      <c r="Y229" s="66"/>
      <c r="Z229" s="66"/>
      <c r="AA229" s="66"/>
      <c r="AB229" s="66"/>
      <c r="AC229" s="66"/>
      <c r="AD229" s="66"/>
    </row>
    <row r="230" spans="23:30" customFormat="1" x14ac:dyDescent="0.15">
      <c r="W230" s="66"/>
      <c r="X230" s="66"/>
      <c r="Y230" s="66"/>
      <c r="Z230" s="66"/>
      <c r="AA230" s="66"/>
      <c r="AB230" s="66"/>
      <c r="AC230" s="66"/>
      <c r="AD230" s="66"/>
    </row>
    <row r="231" spans="23:30" customFormat="1" x14ac:dyDescent="0.15">
      <c r="W231" s="66"/>
      <c r="X231" s="66"/>
      <c r="Y231" s="66"/>
      <c r="Z231" s="66"/>
      <c r="AA231" s="66"/>
      <c r="AB231" s="66"/>
      <c r="AC231" s="66"/>
      <c r="AD231" s="66"/>
    </row>
    <row r="232" spans="23:30" customFormat="1" x14ac:dyDescent="0.15">
      <c r="W232" s="66"/>
      <c r="X232" s="66"/>
      <c r="Y232" s="66"/>
      <c r="Z232" s="66"/>
      <c r="AA232" s="66"/>
      <c r="AB232" s="66"/>
      <c r="AC232" s="66"/>
      <c r="AD232" s="66"/>
    </row>
    <row r="233" spans="23:30" customFormat="1" x14ac:dyDescent="0.15">
      <c r="W233" s="66"/>
      <c r="X233" s="66"/>
      <c r="Y233" s="66"/>
      <c r="Z233" s="66"/>
      <c r="AA233" s="66"/>
      <c r="AB233" s="66"/>
      <c r="AC233" s="66"/>
      <c r="AD233" s="66"/>
    </row>
  </sheetData>
  <mergeCells count="41">
    <mergeCell ref="B67:C69"/>
    <mergeCell ref="B70:C74"/>
    <mergeCell ref="A67:A75"/>
    <mergeCell ref="C75:F75"/>
    <mergeCell ref="C47:F47"/>
    <mergeCell ref="D59:F59"/>
    <mergeCell ref="B60:F60"/>
    <mergeCell ref="B44:B47"/>
    <mergeCell ref="C44:C46"/>
    <mergeCell ref="A80:T80"/>
    <mergeCell ref="A5:A25"/>
    <mergeCell ref="A26:A60"/>
    <mergeCell ref="B14:B23"/>
    <mergeCell ref="B26:C34"/>
    <mergeCell ref="B35:C43"/>
    <mergeCell ref="B48:C59"/>
    <mergeCell ref="A76:C76"/>
    <mergeCell ref="A61:C66"/>
    <mergeCell ref="I76:R76"/>
    <mergeCell ref="A77:F77"/>
    <mergeCell ref="C14:C21"/>
    <mergeCell ref="C22:C23"/>
    <mergeCell ref="A79:T79"/>
    <mergeCell ref="D34:F34"/>
    <mergeCell ref="D43:F43"/>
    <mergeCell ref="A1:T1"/>
    <mergeCell ref="G2:H2"/>
    <mergeCell ref="I2:R2"/>
    <mergeCell ref="S2:T2"/>
    <mergeCell ref="B25:F25"/>
    <mergeCell ref="D2:D4"/>
    <mergeCell ref="E2:E4"/>
    <mergeCell ref="F2:F4"/>
    <mergeCell ref="G3:G4"/>
    <mergeCell ref="H3:H4"/>
    <mergeCell ref="S3:S4"/>
    <mergeCell ref="T3:T4"/>
    <mergeCell ref="A2:C4"/>
    <mergeCell ref="B5:B13"/>
    <mergeCell ref="B24:C24"/>
    <mergeCell ref="C5:C12"/>
  </mergeCells>
  <phoneticPr fontId="16" type="noConversion"/>
  <pageMargins left="0.28000000000000003" right="0.2" top="0.67" bottom="0.59" header="0.51" footer="0.5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计算机应用技术专业实施性教学进程表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ycj</dc:creator>
  <cp:lastModifiedBy>Admin</cp:lastModifiedBy>
  <cp:revision>1</cp:revision>
  <cp:lastPrinted>2021-04-08T05:54:51Z</cp:lastPrinted>
  <dcterms:created xsi:type="dcterms:W3CDTF">1996-12-18T09:32:00Z</dcterms:created>
  <dcterms:modified xsi:type="dcterms:W3CDTF">2021-06-19T07:38:41Z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